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ocuments\Ziracuaretiro 2do trim 2024\VIII Informacion Complementaria\"/>
    </mc:Choice>
  </mc:AlternateContent>
  <bookViews>
    <workbookView xWindow="0" yWindow="0" windowWidth="24000" windowHeight="9435" tabRatio="717"/>
  </bookViews>
  <sheets>
    <sheet name="ANEXO 2" sheetId="5" r:id="rId1"/>
    <sheet name="Instructivo 2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32" i="5" l="1"/>
  <c r="BF33" i="5" l="1"/>
  <c r="AZ34" i="5" l="1"/>
  <c r="AX34" i="5"/>
  <c r="AS34" i="5"/>
  <c r="AR34" i="5"/>
  <c r="AQ34" i="5"/>
  <c r="AP34" i="5"/>
  <c r="AM34" i="5"/>
  <c r="AL34" i="5"/>
  <c r="AK34" i="5"/>
  <c r="AJ34" i="5"/>
  <c r="AG34" i="5"/>
  <c r="AE34" i="5"/>
  <c r="AD34" i="5"/>
  <c r="AC34" i="5"/>
  <c r="Z34" i="5"/>
  <c r="Y34" i="5"/>
  <c r="X34" i="5"/>
  <c r="T34" i="5"/>
  <c r="S34" i="5"/>
  <c r="R34" i="5"/>
  <c r="Q34" i="5"/>
  <c r="P34" i="5"/>
  <c r="BE26" i="5"/>
  <c r="BF32" i="5" l="1"/>
  <c r="BE27" i="5"/>
  <c r="BF15" i="5"/>
  <c r="V33" i="5"/>
  <c r="O33" i="5"/>
  <c r="AF33" i="5" l="1"/>
  <c r="AU34" i="5"/>
  <c r="AN33" i="5" l="1"/>
  <c r="AO34" i="5"/>
  <c r="AH33" i="5"/>
  <c r="AI34" i="5"/>
  <c r="AB33" i="5"/>
  <c r="AF34" i="5"/>
  <c r="AA16" i="5"/>
  <c r="AA34" i="5" s="1"/>
  <c r="BF34" i="5" l="1"/>
  <c r="BD33" i="5"/>
  <c r="BD34" i="5" s="1"/>
  <c r="BC33" i="5"/>
  <c r="BC34" i="5" s="1"/>
  <c r="BB33" i="5"/>
  <c r="BB34" i="5" s="1"/>
  <c r="AY34" i="5"/>
  <c r="AW33" i="5"/>
  <c r="AW34" i="5" s="1"/>
  <c r="AV33" i="5"/>
  <c r="AV34" i="5" s="1"/>
  <c r="AT33" i="5" l="1"/>
  <c r="BA32" i="5"/>
  <c r="BA33" i="5" s="1"/>
  <c r="BE31" i="5"/>
  <c r="BA31" i="5" s="1"/>
  <c r="BE30" i="5"/>
  <c r="BA30" i="5" s="1"/>
  <c r="BE29" i="5"/>
  <c r="BA29" i="5" s="1"/>
  <c r="BE28" i="5"/>
  <c r="BA28" i="5" s="1"/>
  <c r="BA27" i="5"/>
  <c r="BA26" i="5"/>
  <c r="BE25" i="5"/>
  <c r="BA25" i="5" s="1"/>
  <c r="BE24" i="5"/>
  <c r="BA24" i="5" s="1"/>
  <c r="BE23" i="5"/>
  <c r="BA23" i="5"/>
  <c r="BE22" i="5"/>
  <c r="BA22" i="5" s="1"/>
  <c r="BE21" i="5"/>
  <c r="BA21" i="5" s="1"/>
  <c r="BE20" i="5"/>
  <c r="BA20" i="5" s="1"/>
  <c r="BE19" i="5"/>
  <c r="BA19" i="5" s="1"/>
  <c r="BE18" i="5"/>
  <c r="BA18" i="5" s="1"/>
  <c r="BE17" i="5"/>
  <c r="BA17" i="5" s="1"/>
  <c r="BE16" i="5"/>
  <c r="BA16" i="5" s="1"/>
  <c r="BE15" i="5"/>
  <c r="BA15" i="5" s="1"/>
  <c r="BE14" i="5"/>
  <c r="BA14" i="5" s="1"/>
  <c r="BE13" i="5"/>
  <c r="BA13" i="5" s="1"/>
  <c r="BE12" i="5"/>
  <c r="BA12" i="5"/>
  <c r="BE11" i="5"/>
  <c r="BA11" i="5" s="1"/>
  <c r="BE10" i="5"/>
  <c r="BA10" i="5" s="1"/>
  <c r="BE9" i="5"/>
  <c r="BA9" i="5" s="1"/>
  <c r="AT32" i="5"/>
  <c r="AT31" i="5"/>
  <c r="AT30" i="5"/>
  <c r="AT29" i="5"/>
  <c r="AT28" i="5"/>
  <c r="AT27" i="5"/>
  <c r="AT26" i="5"/>
  <c r="AT25" i="5"/>
  <c r="AT24" i="5"/>
  <c r="AT23" i="5"/>
  <c r="AT22" i="5"/>
  <c r="AT21" i="5"/>
  <c r="AT20" i="5"/>
  <c r="AT19" i="5"/>
  <c r="AT18" i="5"/>
  <c r="AT17" i="5"/>
  <c r="AT16" i="5"/>
  <c r="AT15" i="5"/>
  <c r="AT14" i="5"/>
  <c r="AT13" i="5"/>
  <c r="AT12" i="5"/>
  <c r="AT11" i="5"/>
  <c r="AT10" i="5"/>
  <c r="AT9" i="5"/>
  <c r="AN32" i="5"/>
  <c r="AN31" i="5"/>
  <c r="AN30" i="5"/>
  <c r="AN29" i="5"/>
  <c r="AN28" i="5"/>
  <c r="AN27" i="5"/>
  <c r="AN26" i="5"/>
  <c r="AN2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AT8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V32" i="5"/>
  <c r="W31" i="5"/>
  <c r="W30" i="5"/>
  <c r="V30" i="5" s="1"/>
  <c r="W29" i="5"/>
  <c r="V29" i="5" s="1"/>
  <c r="W28" i="5"/>
  <c r="V28" i="5" s="1"/>
  <c r="W27" i="5"/>
  <c r="V27" i="5" s="1"/>
  <c r="W26" i="5"/>
  <c r="V26" i="5" s="1"/>
  <c r="W25" i="5"/>
  <c r="V25" i="5" s="1"/>
  <c r="W24" i="5"/>
  <c r="V24" i="5" s="1"/>
  <c r="W23" i="5"/>
  <c r="V23" i="5" s="1"/>
  <c r="W22" i="5"/>
  <c r="V22" i="5" s="1"/>
  <c r="W21" i="5"/>
  <c r="V21" i="5" s="1"/>
  <c r="W20" i="5"/>
  <c r="V20" i="5" s="1"/>
  <c r="W19" i="5"/>
  <c r="V19" i="5" s="1"/>
  <c r="W18" i="5"/>
  <c r="V18" i="5" s="1"/>
  <c r="W17" i="5"/>
  <c r="V17" i="5" s="1"/>
  <c r="V16" i="5"/>
  <c r="W15" i="5"/>
  <c r="V15" i="5" s="1"/>
  <c r="W14" i="5"/>
  <c r="V14" i="5" s="1"/>
  <c r="W13" i="5"/>
  <c r="V13" i="5" s="1"/>
  <c r="W12" i="5"/>
  <c r="V12" i="5" s="1"/>
  <c r="V11" i="5"/>
  <c r="W10" i="5"/>
  <c r="V10" i="5" s="1"/>
  <c r="W9" i="5"/>
  <c r="V9" i="5" s="1"/>
  <c r="W8" i="5"/>
  <c r="AH34" i="5" l="1"/>
  <c r="AT34" i="5"/>
  <c r="V31" i="5"/>
  <c r="W34" i="5"/>
  <c r="AN8" i="5" l="1"/>
  <c r="AN34" i="5" s="1"/>
  <c r="V8" i="5"/>
  <c r="V34" i="5" s="1"/>
  <c r="O8" i="5"/>
  <c r="O34" i="5" s="1"/>
  <c r="AB8" i="5"/>
  <c r="AB34" i="5" s="1"/>
  <c r="BE8" i="5"/>
  <c r="BA8" i="5" l="1"/>
  <c r="BA34" i="5" l="1"/>
  <c r="BE34" i="5"/>
</calcChain>
</file>

<file path=xl/sharedStrings.xml><?xml version="1.0" encoding="utf-8"?>
<sst xmlns="http://schemas.openxmlformats.org/spreadsheetml/2006/main" count="435" uniqueCount="213">
  <si>
    <t>ESPECIFICACIONES:</t>
  </si>
  <si>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</si>
  <si>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</si>
  <si>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</si>
  <si>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</si>
  <si>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</si>
  <si>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</si>
  <si>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</si>
  <si>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</si>
  <si>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</si>
  <si>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 (momento contable del pagado)</t>
  </si>
  <si>
    <t xml:space="preserve">                              ESTRUCTURA FINANCIERA POR EJERCER                                                                                                                                                                         Obras "No" Concluidas en el trimestre o en el ejercicio. (Se autoriza en el ejercicio la aplicación del recurso faltante para el siguiente ejercicio fiscal) </t>
  </si>
  <si>
    <t xml:space="preserve">NOMBRE DE LA OBRA </t>
  </si>
  <si>
    <t xml:space="preserve">MUNICIPIO </t>
  </si>
  <si>
    <t>LOCALIDAD</t>
  </si>
  <si>
    <t xml:space="preserve">MODALIDAD DE EJECUCIÓN </t>
  </si>
  <si>
    <t>TIPO</t>
  </si>
  <si>
    <t>CANTIDAD / UNIDAD</t>
  </si>
  <si>
    <t>BENEFICIARIOS</t>
  </si>
  <si>
    <t>No.</t>
  </si>
  <si>
    <t>DESCRIPCIÓN</t>
  </si>
  <si>
    <t xml:space="preserve">COG  </t>
  </si>
  <si>
    <t xml:space="preserve">UR  </t>
  </si>
  <si>
    <t xml:space="preserve">CUENTA CONTABLE  </t>
  </si>
  <si>
    <t>OBRA CAPITALIZABLE</t>
  </si>
  <si>
    <t>NÚMERO Y FECHA DE ACTA DEL AYUNTAMIENTO (aprobado)</t>
  </si>
  <si>
    <t xml:space="preserve">MONTO TOTAL (aprobado) </t>
  </si>
  <si>
    <t>INGRESOS DE FUENTE LOCAL                    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</si>
  <si>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</si>
  <si>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</si>
  <si>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</si>
  <si>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</si>
  <si>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</si>
  <si>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    (modificado)</t>
  </si>
  <si>
    <t>INGRESOS DE FUENTE LOCAL            (modificado)</t>
  </si>
  <si>
    <t>PARTICIPACIONES (modificado)</t>
  </si>
  <si>
    <t>APORTACIONES (modificado)</t>
  </si>
  <si>
    <t>RECURSOS FEDERALES CONVENIDOS     (modificado)</t>
  </si>
  <si>
    <t>RECURSOS ESTATALES (modificado)</t>
  </si>
  <si>
    <t>MONTO TOTAL (comprometido)</t>
  </si>
  <si>
    <t>INGRESOS DE FUENTE LOCAL      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</si>
  <si>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</si>
  <si>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</si>
  <si>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</si>
  <si>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</si>
  <si>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     (devengado)</t>
  </si>
  <si>
    <t>INGRESOS DE FUENTE LOCAL              (devengado)</t>
  </si>
  <si>
    <t>PARTICIPACIONES (devengado)</t>
  </si>
  <si>
    <t>APORTACIONES (devengado)</t>
  </si>
  <si>
    <t>RECURSOS FEDERALES CONVENIDOS       (devengado)</t>
  </si>
  <si>
    <t>RECURSOS ESTATALES (devengado)</t>
  </si>
  <si>
    <t>MONTO TOTAL        (ejercido)</t>
  </si>
  <si>
    <t>INGRESOS DE FUENTE LOCAL                 (ejercido)</t>
  </si>
  <si>
    <t>PARTICIPACIONES (ejercido)</t>
  </si>
  <si>
    <t>APORTACIONES (ejercido)</t>
  </si>
  <si>
    <t>RECURSOS FEDERALES CONVENIDOS         (ejercido)</t>
  </si>
  <si>
    <t>RECURSOS ESTATALES (ejercido)</t>
  </si>
  <si>
    <t>MONTO TOTAL         (pagado)</t>
  </si>
  <si>
    <t>INGRESOS DE FUENTE LOCAL                  (pagado)</t>
  </si>
  <si>
    <t>PARTICIPACIONES (pagado)</t>
  </si>
  <si>
    <t>APORTACIONES (pagado)</t>
  </si>
  <si>
    <t>RECURSOS FEDERALES CONVENIDOS (pagado)</t>
  </si>
  <si>
    <t>RECURSOS ESTATALES (pagado)</t>
  </si>
  <si>
    <t>NÚMERO Y FECHA DE ACTA DEL AYUNTAMIENTO          (por ejercer)</t>
  </si>
  <si>
    <t>MONTO TOTAL       (por ejercer)</t>
  </si>
  <si>
    <t>INGRESOS DE FUENTE LOCAL                          (por ejercer)</t>
  </si>
  <si>
    <t>PARTICIPACIONES          (por ejercer)</t>
  </si>
  <si>
    <t>APORTACIONES           (por ejercer)</t>
  </si>
  <si>
    <t>RECURSOS FEDERALES CONVENIDOS              (por ejercer)</t>
  </si>
  <si>
    <t>RECURSOS ESTATALES        (por ejercer)</t>
  </si>
  <si>
    <t xml:space="preserve">NOTAS: </t>
  </si>
  <si>
    <t>CONTRALOR MUNICIPAL</t>
  </si>
  <si>
    <t>"Bajo protesta de decir verdad, declaramos que este reporte y sus notas son razonablemente correctos, y son responsabilidad del emisor."</t>
  </si>
  <si>
    <t>A. Incluir los trabajos relacionados a la obra pública conforme al artículo 2° de la Ley de Obra Pública y Servicios Relacionados con la Misma para el Estado de Michoacán de Ocampo y sus Municipios, aun cuando no se tengan registrados en el capítulo 6000, incluyendo los momentos contables considerados en la Cuenta Pública</t>
  </si>
  <si>
    <t>B. El llenado de este formato debe realizarse con tipo de letra Arial Narrow;</t>
  </si>
  <si>
    <t>Identificador</t>
  </si>
  <si>
    <t>Descripcion</t>
  </si>
  <si>
    <t>Anotar  el nombre del Municipio o en su caso, el nombre del Organismo Operador  y especificar el Municipio al que pertenece, según se trate;</t>
  </si>
  <si>
    <t>Anotar con número el dia y año y con letra el mes del periodo que comprenda la información, ya sea del Trimestre o ejercicio fiscal, segúr corresponda;</t>
  </si>
  <si>
    <t>Anotar el nombre que corresponda a la obra pública;</t>
  </si>
  <si>
    <t>Anotar el nombre del Municipio al que corresponda la Obra Pública;</t>
  </si>
  <si>
    <t>Anotar el nombre de la Localidad a la que corresponda la Obra Pública;</t>
  </si>
  <si>
    <t>Anotar el tipo de la Modalidad en la que se ejecutó la Obra Pública, ya sea por Administración Directa o Contratada;</t>
  </si>
  <si>
    <t>Anotar las metas programadas de la inversión pública, ya sea en cantidad o unidad;</t>
  </si>
  <si>
    <t>Anotar el número o clave de la fuenle de financiamiento;</t>
  </si>
  <si>
    <t>Anotar el concepto o descripción de dicha fuente de financiamiento;</t>
  </si>
  <si>
    <t>Anotar el número de la partida del gaslo que corresponda  al Clasificador por Objeto del Gasto, emitido por el Consejo Nacional  de Armonización Contable;</t>
  </si>
  <si>
    <t>Anotar el nombre de la Unidad Responsable a la que corresponda el gasto de la inversión pública;</t>
  </si>
  <si>
    <t>Anotar si la Obra Pública es capitalizable o no; es decir, si la Obra Pública fomará parte del patrimonio del Municipio o en su caso de Organismo Operador;</t>
  </si>
  <si>
    <t>Anotar el número y fecha de Acta del Ayuntamiento o del Organismo Operador en la columna del aprobado y del modificado, asi mismo en el apartado de por ejercer;</t>
  </si>
  <si>
    <t>Anotar el monto total en cada momento contable,  que resulta  de la suma de ingresos  de fuente local, participaciones, aportaciones, recursos  federales  convenidos  y recursos  estatales,  en cada uno de los  momentos  contables  ya sea del  aprobado,  comprometido devengado, ejercido y pagado, así como,  el monto total en el apartado de por ejercer;</t>
  </si>
  <si>
    <t>Anotar el monto de las participaciones obtenidas por el Municipio o en su caso Organismo Operador, en la columna que corresponda a la Descripción del momento contable ya sea del aprobado, comprometido, devengado, ejercido y pagado, asi como, el monto por ejercer segun corresponda;</t>
  </si>
  <si>
    <t>Anotar el monto de las aportaciones obtenidas por el Municipio o en su caso Organismo Operador, en la columna que corresponda a la Descripción del momento contable ya sea del aprobado, comprometido, devengado, ejercido y pagado, asi como, el monto por ejercer segun corresponda;</t>
  </si>
  <si>
    <t>Anotar el monto  de los recursos  federales  convenidos  por el Municipio  o en  su caso  del  Organismo  Operador,  en  la columna  que corresponda  a la descripción del momento contable, ya sea del aprobado, comprometido,  devengado, ejercido y pagado,  así como, el monto por ejercer, segun corresponda;</t>
  </si>
  <si>
    <t>Anotar el monto de los recursos de origen estalal obtenidos por el Municipio o en su caso por el Organismo Operador, en la columna que orresponda a la descripción del momento contable, ya sea, aprobado, comprometido, devengado, ejercido y pagado, asi como, el monto por ejercer, segun corresponda;</t>
  </si>
  <si>
    <t>Anotar la suma de la columna correspondiente;</t>
  </si>
  <si>
    <t>Anotar nombre del Contralor Municipal  y plasmar fima; y,</t>
  </si>
  <si>
    <t>Anotar el nombre del Director der Obras Públicas del Municipio o del Organismo Operador en su caso y plasmar firma.</t>
  </si>
  <si>
    <t>D. El llenado de este formato debe llenarse con el Instructivo 2</t>
  </si>
  <si>
    <t>Anotar si se trata de Obra Pública, Proyecto, Servicio u Otro;</t>
  </si>
  <si>
    <t>Anotar dentro de la columna de metas el número de beneficiarios;</t>
  </si>
  <si>
    <t>Anotar  el número de la cuenta contable que se haya afeclado durante el registro de la inversión pública;</t>
  </si>
  <si>
    <t>Anotar el monto de los ingresos de fuente local, es decir los obtenidos por el Municiplo o en su caso del Organismo Operador, ya sea por Concepto de ingresos fiscales, financiamientos, venta de bienes y servicios, otros diversos o no inherentes a la operación, en la columna que corresponda a la descripción del momento contable, ya sea del aprobado, comprometido, devengado, ejercido y pagado, así como el monto por ejecer, segun corresponda;</t>
  </si>
  <si>
    <t>Anotar las aclaraciones que se consideren pertinentes relativas a la información que se plasma en el formato;</t>
  </si>
  <si>
    <t>Anotar  nombre del Presidente Municipal o del Director del Organismo Operador en su caso, y plasmar firma;</t>
  </si>
  <si>
    <t xml:space="preserve">(ELABORÓ)  </t>
  </si>
  <si>
    <t>ANEXO 2: RELACIÓN DE OBRAS EJECUTADAS</t>
  </si>
  <si>
    <t>INSTRUCTIVO 2 RELACIÓN DE OBRAS EJECUTADAS</t>
  </si>
  <si>
    <t>C. Se recomienda que para el llenado de este formato, lo efectúe el personal de la Dirección de Obras Públicas y/o personal responsable;</t>
  </si>
  <si>
    <t>ZIRACUARETIRO</t>
  </si>
  <si>
    <t>ZIRIMICUARO</t>
  </si>
  <si>
    <t>CARACHA</t>
  </si>
  <si>
    <t>SAN ANDRES CORU</t>
  </si>
  <si>
    <t>PATUAN</t>
  </si>
  <si>
    <t>EL FRESNO</t>
  </si>
  <si>
    <t>OBRA</t>
  </si>
  <si>
    <t>FONDO DE APORTACIONES PARA LA INFRAESTRUCTURA SOCIAL</t>
  </si>
  <si>
    <t>12</t>
  </si>
  <si>
    <t>NO</t>
  </si>
  <si>
    <t>N/A</t>
  </si>
  <si>
    <t>MUNICIPIO: ZIRACUARETIRO</t>
  </si>
  <si>
    <t>PRESIDENTA MUNICIPAL</t>
  </si>
  <si>
    <t>LIC. ITZEL GAONA BEDOLLA</t>
  </si>
  <si>
    <t>___________________________________________</t>
  </si>
  <si>
    <t>I.S.C WILBERT ARNULFO OCHOA CHAVEZ</t>
  </si>
  <si>
    <t>ING. MAURILIO SALVADOR ALVAREZ TALAVERA</t>
  </si>
  <si>
    <t>En el apartado de cuenta contable se encuentran considerando la cuenta en base al manual emitido por el CONAC</t>
  </si>
  <si>
    <t>80 HABITANTES</t>
  </si>
  <si>
    <t>EL COPAL</t>
  </si>
  <si>
    <t>CIENEGA</t>
  </si>
  <si>
    <t>LA SOLEDAD</t>
  </si>
  <si>
    <t>25 DE ABRIL</t>
  </si>
  <si>
    <t>(2) CONSTRUCCION DE PAVIMENTACION CON CONCRETO HIDRAULICO EN CALLE PRIVADA DE ALVAREZ DEL BARRIO LOS ECUARITOS DE LA LOCALIDAD DE SAN ANDRES CORU</t>
  </si>
  <si>
    <t>(3) CONSTRUCCION DE DRENAJE SANITARIO EN CALLE RENE LEON, EN LA LOCALIDAD DE SAN ANDRES CORU</t>
  </si>
  <si>
    <t>(4) CONSTRUCCION DE PAVIMENTACION CON CONCRETO HIDRAULICO EN CALLE RENE LEON, EN LA LOCALIDAD DE SAN ANDRES CORU, MUNICIPIO DE ZIRACUARETIRO</t>
  </si>
  <si>
    <t>(5) CONSTRUCCION DE AULA EN ESCUELA TELESECUNDARIA DE LA LOCALIDAD DE SAN ANDRES CORU, MUNICIPIO DE ZIRACUARETIRO</t>
  </si>
  <si>
    <t>(6) CONSTRUCCION DE TECHADO EN AREA DE IMPARTICION  DE EDUCACION FÍSICA EN ESCUELA TELESECUNDARIA DE LA  LOCALIDAD DE CARACHA, MUNICIPIO DE ZIRACUARETIRO</t>
  </si>
  <si>
    <t>(7) CONSTRUCCION DE PAVIMENTACION CON CONCRETO HIDRAULICO EN CALLE BELISARIO DOMINGUEZ, EN LA COLONIA REVOLUCION DE LA CABECERA MUNICIPAL, MUNICIPIO DE ZIRACUARETIRO</t>
  </si>
  <si>
    <t>(8) CONSTRUCCION DE RED DE AGUA ENTUBADA EN CALLE SIN NOMBRE, DE LA LOCALIDAD DE LA SOLEDAD, MUNICIPIO DE ZIRACUARETIRO</t>
  </si>
  <si>
    <t>(9) CONSTRUCCION DE ANDADOR PEATONAL A UN COSTADO DE CARRETERA ZIRACUARETIRO - EL COPAL DE LA LOCALIDAD DE EL COPAL, MUNICIPIO DE ZIRACUARETIRO</t>
  </si>
  <si>
    <t>(10) CONSTRUCCION DE TECHADO EN AREA DE IMPARTICION  DE EDUCACION FÍSICA EN TELEBACHILLERATO COMUNITARIO DE LA  LOCALIDAD DE CARACHA</t>
  </si>
  <si>
    <t>(11) REHABILITACION DE ESPACIO PUBLICO  MULTIDEPORTIVO  LA MARUATA, EN LA LOCALIDAD DE SAN ANDRES CORU</t>
  </si>
  <si>
    <t xml:space="preserve">(13) REHABILITACION DE PAVIMENTACION  CON CONCRETO HIDRÁULICO Y REHABILITACION DE BANQUETAS EN CALLE LAZARO CARDENAS DE LA LOCALIDAD DE PATUAN (SEGUNDA ETAPA) </t>
  </si>
  <si>
    <t>(14) CONSTRUCCION DE PAVIMENTACION CON CONCRETO HIDRAULICO EN CALLE NICOLAS BRAVO DE LA LOCALIDAD DE ZIRIMICUARO</t>
  </si>
  <si>
    <t>(15) CONSTRUCCION DE PAVIMENTACION CON CONCRETO HIDRAULICO EN CALLE 5 DE MAYO DE LA LOCALIDAD DE ZIRIMICUARO</t>
  </si>
  <si>
    <t>(16) CONSTRUCCION DE PAVIMENTACION ASFALTICA EN CAMINO LOS MANGOS DE LA LOCALIDAD DE ZIRACUARETIRO</t>
  </si>
  <si>
    <t>(17) CONSTRUCCION DE PAVIMENTACION CON CONCRETO HIDRAULICO Y CONSTRUCCIÓN DE BANQUETAS EN CALLE JAZMIN DE LA LOCALIDAD DE CARACHA</t>
  </si>
  <si>
    <t>(18) CONSTRUCCION DE DRENAJE SANITARIO EN CALLE JAZMIN DE LA LOCALIDAD DE CARACHA</t>
  </si>
  <si>
    <t>(19) CONSTRUCCION DE DRENAJE SANITARIO EN CALLE NIÑOS HEROES, DE LA LOCALIDAD DE ZIRIMICUARO</t>
  </si>
  <si>
    <t>(20) REHABILITACION DE ESPACIO PUBLICO MULTIDEPORTIVO DE  LA LOCALIDAD 25 ABRIL</t>
  </si>
  <si>
    <t xml:space="preserve">(21) REHABILITACION DE DRENAJE SANITARIO EN CALLE PARAISO DE LA LOCALIDAD DE EL FRESNO </t>
  </si>
  <si>
    <t>(22) REHABILITACION DE PAVIMENTACION CON CONCRETO HIDRAULICO  EN CALLE MATAMOROS DE LA LOCALIDAD DE ZIRACUARETIRO</t>
  </si>
  <si>
    <t>(23) MANTENIMIENTO EN CALLE PARAISO DE LA LOCALIDAD DE EL FRESNO</t>
  </si>
  <si>
    <t>(24) REHABILITACION DE RED DE DRENAJE SANITARIO Y AGUA ENTUBADA EN CALLE MATAMOROS DE LA LOCALIDAD DE ZIRACUARETIRO</t>
  </si>
  <si>
    <t>(25) PAVIMENTACIÓN A BASE DE CONCRETO HIDRÁULICO EN PRIVADA FLORES MAGÓN, DEL CADENAMIENTO KM. 0+000 AL KM. 0+032.50, DEL MUNICIPIO DE ZIRACUARETIRO, MICHOACÁN</t>
  </si>
  <si>
    <t>CONTRATO (INVITACIÓN RESTRINGIDA)</t>
  </si>
  <si>
    <t>CONTRATO (ADJUDICACIÓN DIRECTA)</t>
  </si>
  <si>
    <t>448.00 ETROS CUADRADOS</t>
  </si>
  <si>
    <t>143.56 METROS LINEALES</t>
  </si>
  <si>
    <t>70.20 METROS CUADRADOS</t>
  </si>
  <si>
    <t>100.00 METROS LINEALES</t>
  </si>
  <si>
    <t>155.00 METROS LINEALES</t>
  </si>
  <si>
    <t>541.50 METROS CUADRADOS</t>
  </si>
  <si>
    <t>400 METROS LINEALES</t>
  </si>
  <si>
    <t>2800 METROS LINEALES</t>
  </si>
  <si>
    <t>6200 METROS LINEALES</t>
  </si>
  <si>
    <t>5400 METROS CUADRADOS</t>
  </si>
  <si>
    <t>600.00 METROS CUADRADOS</t>
  </si>
  <si>
    <t>203.00  METROS LINEALES</t>
  </si>
  <si>
    <t xml:space="preserve">198.30 METROS LINEALES </t>
  </si>
  <si>
    <t>114.60 METROS LINEALES</t>
  </si>
  <si>
    <t>190.00 METROS LINEALES</t>
  </si>
  <si>
    <t>93.40 METROS LINEALES</t>
  </si>
  <si>
    <t>80.00 METROS LINEALES</t>
  </si>
  <si>
    <t xml:space="preserve">180.00 METROS LINEALES </t>
  </si>
  <si>
    <t>55.68 METROS CUDRADOS</t>
  </si>
  <si>
    <t>250.00 METROS LINEALES</t>
  </si>
  <si>
    <t>69.00 METROS LINEALES</t>
  </si>
  <si>
    <t>32.50 METROS LINEALES</t>
  </si>
  <si>
    <t>60 HABITANTES</t>
  </si>
  <si>
    <t>30 HABITANTES</t>
  </si>
  <si>
    <t>40 ESTUDIANTES</t>
  </si>
  <si>
    <t>60 ESTUDIANTES</t>
  </si>
  <si>
    <t>35 HABITANTES</t>
  </si>
  <si>
    <t>40 HABITANTES</t>
  </si>
  <si>
    <t>70 HABITANTES</t>
  </si>
  <si>
    <t>500 HABITANTES</t>
  </si>
  <si>
    <t>200 HABITANTES</t>
  </si>
  <si>
    <t>45 HABITANTES</t>
  </si>
  <si>
    <t>611</t>
  </si>
  <si>
    <t>FONDO DE APORTACIONES ESTATALES PARA LA INFRAESTRUCTURA DE LOS SERVICIOS PUBLICOS MUNICIPALES</t>
  </si>
  <si>
    <t>539</t>
  </si>
  <si>
    <t>TRANSFERENCIAS RECIBIDAS DE LA FEDERACION</t>
  </si>
  <si>
    <t xml:space="preserve">61306 </t>
  </si>
  <si>
    <t>61605</t>
  </si>
  <si>
    <t>64o SESIÓN ORDINARIA DE AYUNTAMIENTO AL DÁ 31 DE DICIEMBRE DEL 2023</t>
  </si>
  <si>
    <r>
      <t>(12) REHABILITACION DE RED DE DRENAJE SANITARIO</t>
    </r>
    <r>
      <rPr>
        <sz val="11"/>
        <color rgb="FFFF0000"/>
        <rFont val="Arial Narrow"/>
        <family val="2"/>
      </rPr>
      <t xml:space="preserve"> </t>
    </r>
    <r>
      <rPr>
        <sz val="11"/>
        <rFont val="Arial Narrow"/>
        <family val="2"/>
      </rPr>
      <t>Y REHABILITACION DE RED DE AGUA ENTUBADA</t>
    </r>
    <r>
      <rPr>
        <sz val="11"/>
        <color theme="1"/>
        <rFont val="Arial Narrow"/>
        <family val="2"/>
      </rPr>
      <t xml:space="preserve"> EN CALLE LAZARO CARDENAS DE LA LOCALIDAD DE PATUAN  (SEGUNDA ETAPA)</t>
    </r>
  </si>
  <si>
    <t>66o SESIÓN ORDINARIA DE AYUNTAMIENTO AL DÁ 6 DE FEBRERO DEL 2024</t>
  </si>
  <si>
    <t>NOTAS</t>
  </si>
  <si>
    <t>Se modifican las metas a 143.56 ML a la obra no. 4 denominada: CONSTRUCCION DE PAVIMENTACION CON CONCRETO HIDRAULICO EN CALLE RENE LEON, EN LA LOCALIDAD DE SAN ANDRES CORU, MUNICIPIO DE ZIRACUARETIRO,mediante la  66 SESIÓN ORDINARIA DE AYUNTAMIENTO AL DÁ 6 DE FEBRERO DEL 2024</t>
  </si>
  <si>
    <t>Se modifican las metas a 40 ML a la obra no. 7 denominada:CONSTRUCCION DE PAVIMENTACION CON CONCRETO HIDRAULICO EN CALLE BELISARIO DOMINGUEZ, EN LA COLONIA REVOLUCION DE LA CABECERA MUNICIPAL, MUNICIPIO DE ZIRACUARETIRO, mediante la  66 SESIÓN ORDINARIA DE AYUNTAMIENTO AL DÁ 6 DE FEBRERO DEL 2024</t>
  </si>
  <si>
    <t>1:00 PIEZA</t>
  </si>
  <si>
    <t>2,441 HABITANTES</t>
  </si>
  <si>
    <t>(26) EQUIPAMIENTO DE CARCAMO PARA BOMBEO DE AGUA POTABLE HACIA LA LOCALIDAD DE SAN ANDRES CORU</t>
  </si>
  <si>
    <t>.</t>
  </si>
  <si>
    <t>73o  SESIÓN ORDINARIA DE AYUNTAMIENTO AL DIA 9 DE MAYO DEL 2024</t>
  </si>
  <si>
    <t>5611-001</t>
  </si>
  <si>
    <t>1134-045-00003</t>
  </si>
  <si>
    <t>12356-616-61605</t>
  </si>
  <si>
    <r>
      <t>(1) CONSTRUCCION DE TECHADO EN AREA DE IMPARTICION  DE EDUCACION FÍSICA EN ESCUELA PRIMARIA</t>
    </r>
    <r>
      <rPr>
        <sz val="12"/>
        <color rgb="FFFF0000"/>
        <rFont val="Arial Narrow"/>
        <family val="2"/>
      </rPr>
      <t xml:space="preserve"> </t>
    </r>
    <r>
      <rPr>
        <sz val="12"/>
        <rFont val="Arial Narrow"/>
        <family val="2"/>
      </rPr>
      <t xml:space="preserve">LAZARO CARDENAS </t>
    </r>
    <r>
      <rPr>
        <sz val="12"/>
        <color theme="1"/>
        <rFont val="Arial Narrow"/>
        <family val="2"/>
      </rPr>
      <t>DE LA  LOCALIDAD DE LA CIENEGA</t>
    </r>
  </si>
  <si>
    <t xml:space="preserve"> </t>
  </si>
  <si>
    <t>DEL  01 DE ENERO  AL 30 DE JUNIO  DEL AÑO 2024</t>
  </si>
  <si>
    <t>DIRECTOR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</si>
</sst>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);\(0\)"/>
  </numFmts>
  <fonts count="36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color rgb="FF000000"/>
      <name val="Arial Narrow"/>
      <family val="2"/>
    </font>
    <font>
      <sz val="10"/>
      <name val="Arial"/>
      <family val="2"/>
    </font>
    <font>
      <sz val="9"/>
      <color rgb="FF000000"/>
      <name val="Arial Narrow"/>
      <family val="2"/>
    </font>
    <font>
      <sz val="12"/>
      <name val="Arial Narrow"/>
      <family val="2"/>
    </font>
    <font>
      <sz val="10"/>
      <color rgb="FF000000"/>
      <name val="Times New Roman"/>
      <family val="1"/>
    </font>
    <font>
      <sz val="11"/>
      <name val="Arial Narrow"/>
      <family val="2"/>
    </font>
    <font>
      <b/>
      <sz val="11"/>
      <name val="Arial Narrow"/>
      <family val="2"/>
    </font>
    <font>
      <b/>
      <sz val="14"/>
      <color rgb="FF000000"/>
      <name val="Arial Narrow"/>
      <family val="2"/>
    </font>
    <font>
      <b/>
      <sz val="10"/>
      <color theme="1"/>
      <name val="Arial Narrow"/>
      <family val="2"/>
    </font>
    <font>
      <sz val="11"/>
      <color rgb="FF000000"/>
      <name val="Calibri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sz val="11"/>
      <color rgb="FFFF0000"/>
      <name val="Arial Narrow"/>
      <family val="2"/>
    </font>
    <font>
      <sz val="9"/>
      <color rgb="FFFF0000"/>
      <name val="Arial Narrow"/>
      <family val="2"/>
    </font>
    <font>
      <sz val="11"/>
      <name val="Arial Narrow"/>
    </font>
    <font>
      <sz val="12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</borders>
  <cellStyleXfs count="4">
    <xf numFmtId="0" fontId="0" fillId="0" borderId="0"/>
    <xf numFmtId="0" fontId="1" fillId="0" borderId="0"/>
    <xf numFmtId="43" fontId="18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left" vertical="top"/>
    </xf>
    <xf numFmtId="0" fontId="11" fillId="0" borderId="0" xfId="1" applyFont="1"/>
    <xf numFmtId="0" fontId="10" fillId="0" borderId="0" xfId="1" applyFont="1"/>
    <xf numFmtId="0" fontId="14" fillId="0" borderId="0" xfId="1" applyFont="1"/>
    <xf numFmtId="0" fontId="15" fillId="0" borderId="0" xfId="1" applyFont="1"/>
    <xf numFmtId="0" fontId="2" fillId="0" borderId="0" xfId="1" applyFont="1"/>
    <xf numFmtId="0" fontId="16" fillId="0" borderId="0" xfId="1" applyFont="1"/>
    <xf numFmtId="0" fontId="17" fillId="0" borderId="0" xfId="1" applyFont="1"/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9" fontId="17" fillId="0" borderId="0" xfId="1" applyNumberFormat="1" applyFont="1"/>
    <xf numFmtId="0" fontId="19" fillId="0" borderId="0" xfId="1" applyFont="1"/>
    <xf numFmtId="0" fontId="11" fillId="0" borderId="0" xfId="1" applyFont="1" applyAlignment="1">
      <alignment horizontal="justify" vertical="center"/>
    </xf>
    <xf numFmtId="0" fontId="13" fillId="0" borderId="0" xfId="1" applyFont="1"/>
    <xf numFmtId="0" fontId="12" fillId="0" borderId="0" xfId="1" applyFont="1"/>
    <xf numFmtId="0" fontId="1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3" xfId="0" applyFont="1" applyBorder="1" applyAlignment="1">
      <alignment horizontal="left" vertical="top" wrapText="1" indent="1"/>
    </xf>
    <xf numFmtId="0" fontId="8" fillId="0" borderId="3" xfId="0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horizontal="center" vertical="top" shrinkToFit="1"/>
    </xf>
    <xf numFmtId="0" fontId="8" fillId="0" borderId="3" xfId="0" applyFont="1" applyBorder="1" applyAlignment="1">
      <alignment horizontal="left" vertical="top" wrapText="1"/>
    </xf>
    <xf numFmtId="0" fontId="22" fillId="0" borderId="1" xfId="1" applyFont="1" applyBorder="1" applyAlignment="1">
      <alignment horizontal="center" vertical="center" wrapText="1"/>
    </xf>
    <xf numFmtId="49" fontId="22" fillId="0" borderId="1" xfId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1" applyNumberFormat="1" applyFont="1" applyBorder="1" applyAlignment="1">
      <alignment horizontal="left" vertical="center" wrapText="1"/>
    </xf>
    <xf numFmtId="1" fontId="23" fillId="0" borderId="1" xfId="1" applyNumberFormat="1" applyFont="1" applyBorder="1" applyAlignment="1">
      <alignment horizontal="center" vertical="center"/>
    </xf>
    <xf numFmtId="44" fontId="22" fillId="0" borderId="1" xfId="3" applyFont="1" applyFill="1" applyBorder="1" applyAlignment="1">
      <alignment horizontal="center" vertical="center"/>
    </xf>
    <xf numFmtId="44" fontId="11" fillId="0" borderId="0" xfId="3" applyFont="1" applyFill="1"/>
    <xf numFmtId="49" fontId="22" fillId="0" borderId="1" xfId="0" applyNumberFormat="1" applyFont="1" applyBorder="1" applyAlignment="1">
      <alignment vertical="center" wrapText="1"/>
    </xf>
    <xf numFmtId="0" fontId="15" fillId="0" borderId="0" xfId="1" applyFont="1" applyAlignment="1">
      <alignment horizontal="center"/>
    </xf>
    <xf numFmtId="49" fontId="15" fillId="0" borderId="0" xfId="1" applyNumberFormat="1" applyFont="1"/>
    <xf numFmtId="49" fontId="15" fillId="0" borderId="0" xfId="1" applyNumberFormat="1" applyFont="1" applyAlignment="1">
      <alignment horizontal="center"/>
    </xf>
    <xf numFmtId="0" fontId="24" fillId="0" borderId="0" xfId="1" applyFont="1"/>
    <xf numFmtId="0" fontId="25" fillId="2" borderId="1" xfId="1" applyFont="1" applyFill="1" applyBorder="1" applyAlignment="1">
      <alignment horizontal="center" vertical="center" wrapText="1"/>
    </xf>
    <xf numFmtId="49" fontId="15" fillId="0" borderId="0" xfId="1" applyNumberFormat="1" applyFont="1" applyAlignment="1">
      <alignment horizont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" fontId="22" fillId="0" borderId="1" xfId="1" applyNumberFormat="1" applyFont="1" applyFill="1" applyBorder="1" applyAlignment="1">
      <alignment horizontal="center" vertical="center" wrapText="1"/>
    </xf>
    <xf numFmtId="1" fontId="22" fillId="0" borderId="1" xfId="1" applyNumberFormat="1" applyFont="1" applyBorder="1" applyAlignment="1">
      <alignment horizontal="center" vertical="center"/>
    </xf>
    <xf numFmtId="0" fontId="15" fillId="0" borderId="0" xfId="1" applyFont="1" applyFill="1" applyBorder="1"/>
    <xf numFmtId="0" fontId="26" fillId="0" borderId="0" xfId="0" applyFont="1" applyFill="1" applyBorder="1"/>
    <xf numFmtId="0" fontId="17" fillId="0" borderId="0" xfId="1" applyFont="1" applyFill="1" applyBorder="1"/>
    <xf numFmtId="49" fontId="17" fillId="0" borderId="0" xfId="1" applyNumberFormat="1" applyFont="1" applyFill="1" applyBorder="1"/>
    <xf numFmtId="0" fontId="11" fillId="0" borderId="0" xfId="1" applyFont="1" applyFill="1" applyBorder="1"/>
    <xf numFmtId="44" fontId="22" fillId="0" borderId="0" xfId="3" applyFont="1" applyFill="1" applyBorder="1" applyAlignment="1">
      <alignment horizontal="center" vertical="center"/>
    </xf>
    <xf numFmtId="1" fontId="22" fillId="0" borderId="0" xfId="1" applyNumberFormat="1" applyFont="1" applyFill="1" applyBorder="1" applyAlignment="1">
      <alignment horizontal="center" vertical="center"/>
    </xf>
    <xf numFmtId="44" fontId="6" fillId="0" borderId="0" xfId="3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44" fontId="11" fillId="0" borderId="0" xfId="3" applyFont="1" applyFill="1" applyBorder="1"/>
    <xf numFmtId="0" fontId="16" fillId="0" borderId="0" xfId="1" applyFont="1" applyFill="1" applyBorder="1"/>
    <xf numFmtId="0" fontId="3" fillId="0" borderId="0" xfId="1" applyFont="1" applyFill="1" applyBorder="1"/>
    <xf numFmtId="49" fontId="15" fillId="0" borderId="0" xfId="1" applyNumberFormat="1" applyFont="1" applyFill="1" applyBorder="1"/>
    <xf numFmtId="0" fontId="14" fillId="0" borderId="0" xfId="1" applyFont="1" applyFill="1" applyBorder="1"/>
    <xf numFmtId="0" fontId="11" fillId="0" borderId="0" xfId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4" fontId="11" fillId="0" borderId="1" xfId="3" applyNumberFormat="1" applyFont="1" applyFill="1" applyBorder="1" applyAlignment="1">
      <alignment horizontal="center" vertical="center" wrapText="1"/>
    </xf>
    <xf numFmtId="44" fontId="22" fillId="0" borderId="1" xfId="3" applyNumberFormat="1" applyFont="1" applyFill="1" applyBorder="1" applyAlignment="1">
      <alignment horizontal="center" vertical="center" wrapText="1"/>
    </xf>
    <xf numFmtId="49" fontId="22" fillId="0" borderId="1" xfId="1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4" fontId="22" fillId="0" borderId="1" xfId="3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49" fontId="22" fillId="0" borderId="1" xfId="1" applyNumberFormat="1" applyFont="1" applyBorder="1" applyAlignment="1">
      <alignment horizontal="center" vertical="center" wrapText="1"/>
    </xf>
    <xf numFmtId="49" fontId="23" fillId="0" borderId="1" xfId="1" applyNumberFormat="1" applyFont="1" applyBorder="1" applyAlignment="1">
      <alignment horizontal="center" vertical="center"/>
    </xf>
    <xf numFmtId="1" fontId="28" fillId="0" borderId="1" xfId="1" applyNumberFormat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>
      <alignment horizontal="center" vertical="center"/>
    </xf>
    <xf numFmtId="1" fontId="22" fillId="0" borderId="1" xfId="1" applyNumberFormat="1" applyFont="1" applyFill="1" applyBorder="1" applyAlignment="1">
      <alignment horizontal="center" vertical="center"/>
    </xf>
    <xf numFmtId="44" fontId="22" fillId="0" borderId="1" xfId="3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29" fillId="0" borderId="0" xfId="1" applyFont="1" applyFill="1" applyBorder="1"/>
    <xf numFmtId="2" fontId="30" fillId="0" borderId="1" xfId="0" applyNumberFormat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0" xfId="1" applyFont="1"/>
    <xf numFmtId="0" fontId="27" fillId="0" borderId="0" xfId="1" applyFont="1"/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Fill="1" applyBorder="1"/>
    <xf numFmtId="0" fontId="32" fillId="0" borderId="0" xfId="1" applyFont="1" applyAlignment="1">
      <alignment horizontal="center"/>
    </xf>
    <xf numFmtId="0" fontId="33" fillId="0" borderId="0" xfId="1" applyFont="1"/>
    <xf numFmtId="1" fontId="34" fillId="0" borderId="1" xfId="1" applyNumberFormat="1" applyFont="1" applyFill="1" applyBorder="1" applyAlignment="1">
      <alignment horizontal="center" vertical="center"/>
    </xf>
    <xf numFmtId="0" fontId="25" fillId="0" borderId="1" xfId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44" fontId="20" fillId="0" borderId="1" xfId="3" applyFont="1" applyFill="1" applyBorder="1" applyAlignment="1">
      <alignment horizontal="center" vertical="center"/>
    </xf>
    <xf numFmtId="49" fontId="15" fillId="0" borderId="0" xfId="1" applyNumberFormat="1" applyFont="1" applyAlignment="1">
      <alignment horizontal="center"/>
    </xf>
    <xf numFmtId="49" fontId="4" fillId="0" borderId="1" xfId="1" applyNumberFormat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justify" vertical="center" wrapText="1"/>
    </xf>
    <xf numFmtId="0" fontId="11" fillId="0" borderId="0" xfId="1" applyFont="1" applyAlignment="1">
      <alignment horizontal="justify" vertical="center" wrapText="1"/>
    </xf>
    <xf numFmtId="0" fontId="15" fillId="0" borderId="0" xfId="1" applyFont="1" applyAlignment="1">
      <alignment horizontal="center" wrapText="1"/>
    </xf>
    <xf numFmtId="0" fontId="15" fillId="0" borderId="0" xfId="1" applyFont="1" applyFill="1" applyBorder="1" applyAlignment="1">
      <alignment horizontal="center" wrapText="1"/>
    </xf>
    <xf numFmtId="0" fontId="14" fillId="0" borderId="0" xfId="1" applyFont="1" applyFill="1" applyBorder="1" applyAlignment="1">
      <alignment horizontal="center" vertical="center" wrapText="1"/>
    </xf>
    <xf numFmtId="49" fontId="15" fillId="0" borderId="0" xfId="1" applyNumberFormat="1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</cellXfs>
  <cellStyles count="4">
    <cellStyle name="Millares 10 10" xfId="2"/>
    <cellStyle name="Moneda" xfId="3" builtinId="4"/>
    <cellStyle name="Normal" xfId="0" builtinId="0"/>
    <cellStyle name="Normal 2" xfId="1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2" displayName="Tabla2" ref="A7:AU34" totalsRowShown="0" headerRowDxfId="65" dataDxfId="64" tableBorderDxfId="63" headerRowCellStyle="Millares 10 10">
  <autoFilter ref="A7:AU34"/>
  <tableColumns count="47">
    <tableColumn id="1" name="NOMBRE DE LA OBRA " dataDxfId="62"/>
    <tableColumn id="2" name="MUNICIPIO " dataDxfId="61"/>
    <tableColumn id="3" name="LOCALIDAD" dataDxfId="60"/>
    <tableColumn id="4" name="MODALIDAD DE EJECUCIÓN " dataDxfId="59"/>
    <tableColumn id="5" name="TIPO" dataDxfId="58"/>
    <tableColumn id="6" name="CANTIDAD / UNIDAD" dataDxfId="57"/>
    <tableColumn id="7" name="BENEFICIARIOS" dataDxfId="56"/>
    <tableColumn id="8" name="No." dataDxfId="55"/>
    <tableColumn id="9" name="DESCRIPCIÓN" dataDxfId="54"/>
    <tableColumn id="10" name="COG  " dataDxfId="53"/>
    <tableColumn id="11" name="UR  " dataDxfId="52"/>
    <tableColumn id="12" name="CUENTA CONTABLE  " dataDxfId="51"/>
    <tableColumn id="13" name="OBRA CAPITALIZABLE" dataDxfId="50"/>
    <tableColumn id="46" name="NÚMERO Y FECHA DE ACTA DEL AYUNTAMIENTO (aprobado)" dataDxfId="49"/>
    <tableColumn id="14" name="MONTO TOTAL (aprobado) " dataDxfId="48">
      <calculatedColumnFormula>SUM(Tabla2[[#This Row],[INGRESOS DE FUENTE LOCAL                     (aprobado)]:[RECURSOS ESTATALES (aprobado)]])</calculatedColumnFormula>
    </tableColumn>
    <tableColumn id="15" name="INGRESOS DE FUENTE LOCAL                     (aprobado)" dataDxfId="47"/>
    <tableColumn id="16" name="PARTICIPACIONES (aprobado)" dataDxfId="46"/>
    <tableColumn id="17" name="APORTACIONES (aprobado)" dataDxfId="45"/>
    <tableColumn id="18" name="RECURSOS FEDERALES CONVENIDOS (aprobado)" dataDxfId="44"/>
    <tableColumn id="19" name="RECURSOS ESTATALES (aprobado)" dataDxfId="43"/>
    <tableColumn id="47" name="NÚMERO Y FECHA DE ACTA DEL AYUNTAMIENTO (modificado)" dataDxfId="42"/>
    <tableColumn id="20" name="MONTO TOTAL     (modificado)" dataDxfId="41">
      <calculatedColumnFormula>SUM(Tabla2[[#This Row],[INGRESOS DE FUENTE LOCAL            (modificado)]:[RECURSOS ESTATALES (modificado)]])</calculatedColumnFormula>
    </tableColumn>
    <tableColumn id="21" name="INGRESOS DE FUENTE LOCAL            (modificado)" dataDxfId="40">
      <calculatedColumnFormula>SUM(Tabla2[[#This Row],[PARTICIPACIONES (modificado)]:[RECURSOS ESTATALES (modificado)]])</calculatedColumnFormula>
    </tableColumn>
    <tableColumn id="22" name="PARTICIPACIONES (modificado)" dataDxfId="39"/>
    <tableColumn id="23" name="APORTACIONES (modificado)" dataDxfId="38"/>
    <tableColumn id="24" name="RECURSOS FEDERALES CONVENIDOS     (modificado)" dataDxfId="37"/>
    <tableColumn id="25" name="RECURSOS ESTATALES (modificado)" dataDxfId="36"/>
    <tableColumn id="40" name="MONTO TOTAL (comprometido)" dataDxfId="35">
      <calculatedColumnFormula>SUM(Tabla2[[#This Row],[INGRESOS DE FUENTE LOCAL              (devengado)]:[RECURSOS ESTATALES (devengado)]])</calculatedColumnFormula>
    </tableColumn>
    <tableColumn id="41" name="INGRESOS DE FUENTE LOCAL       (comprometido)" dataDxfId="34"/>
    <tableColumn id="42" name="PARTICIPACIONES (comprometido)" dataDxfId="33"/>
    <tableColumn id="43" name="APORTACIONES (comprometido)" dataDxfId="32"/>
    <tableColumn id="44" name="RECURSOS FEDERALES CONVENIDOS (comprometido)" dataDxfId="31">
      <calculatedColumnFormula>Tabla2[[#This Row],[RECURSOS FEDERALES CONVENIDOS (aprobado)]]</calculatedColumnFormula>
    </tableColumn>
    <tableColumn id="45" name="RECURSOS ESTATALES (comprometido)" dataDxfId="30" dataCellStyle="Moneda"/>
    <tableColumn id="26" name="MONTO TOTAL      (devengado)" dataDxfId="29">
      <calculatedColumnFormula>SUM(Tabla2[[#This Row],[INGRESOS DE FUENTE LOCAL              (devengado)]:[RECURSOS ESTATALES (devengado)]])</calculatedColumnFormula>
    </tableColumn>
    <tableColumn id="27" name="INGRESOS DE FUENTE LOCAL              (devengado)" dataDxfId="28">
      <calculatedColumnFormula>SUM(AG2:AG7)</calculatedColumnFormula>
    </tableColumn>
    <tableColumn id="28" name="PARTICIPACIONES (devengado)" dataDxfId="27"/>
    <tableColumn id="29" name="APORTACIONES (devengado)" dataDxfId="26"/>
    <tableColumn id="30" name="RECURSOS FEDERALES CONVENIDOS       (devengado)" dataDxfId="25"/>
    <tableColumn id="31" name="RECURSOS ESTATALES (devengado)" dataDxfId="24" dataCellStyle="Moneda"/>
    <tableColumn id="32" name="MONTO TOTAL        (ejercido)" dataDxfId="23">
      <calculatedColumnFormula>SUM(Tabla2[[#This Row],[INGRESOS DE FUENTE LOCAL                 (ejercido)]:[RECURSOS ESTATALES (ejercido)]])</calculatedColumnFormula>
    </tableColumn>
    <tableColumn id="33" name="INGRESOS DE FUENTE LOCAL                 (ejercido)" dataDxfId="22">
      <calculatedColumnFormula>SUM(AM2:AM7)</calculatedColumnFormula>
    </tableColumn>
    <tableColumn id="34" name="PARTICIPACIONES (ejercido)" dataDxfId="21"/>
    <tableColumn id="35" name="APORTACIONES (ejercido)" dataDxfId="20"/>
    <tableColumn id="36" name="RECURSOS FEDERALES CONVENIDOS         (ejercido)" dataDxfId="19"/>
    <tableColumn id="37" name="RECURSOS ESTATALES (ejercido)" dataDxfId="18" dataCellStyle="Moneda"/>
    <tableColumn id="38" name="MONTO TOTAL         (pagado)" dataDxfId="17">
      <calculatedColumnFormula>SUM(AU8:AY8)</calculatedColumnFormula>
    </tableColumn>
    <tableColumn id="39" name="INGRESOS DE FUENTE LOCAL                  (pagado)" dataDxfId="16">
      <calculatedColumnFormula>SUM(AS2:AS7)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a3" displayName="Tabla3" ref="AV7:BF34" totalsRowShown="0" headerRowDxfId="15" dataDxfId="13" headerRowBorderDxfId="14" tableBorderDxfId="12" totalsRowBorderDxfId="11" headerRowCellStyle="Millares 10 10">
  <autoFilter ref="AV7:BF34"/>
  <tableColumns count="11">
    <tableColumn id="1" name="PARTICIPACIONES (pagado)" dataDxfId="10" dataCellStyle="Moneda"/>
    <tableColumn id="2" name="APORTACIONES (pagado)" dataDxfId="9" dataCellStyle="Moneda"/>
    <tableColumn id="3" name="RECURSOS FEDERALES CONVENIDOS (pagado)" dataDxfId="8" dataCellStyle="Moneda"/>
    <tableColumn id="4" name="RECURSOS ESTATALES (pagado)" dataDxfId="7" dataCellStyle="Moneda"/>
    <tableColumn id="11" name="NÚMERO Y FECHA DE ACTA DEL AYUNTAMIENTO          (por ejercer)" dataDxfId="6"/>
    <tableColumn id="5" name="MONTO TOTAL       (por ejercer)" dataDxfId="5">
      <calculatedColumnFormula>SUM(Tabla3[[#This Row],[INGRESOS DE FUENTE LOCAL                          (por ejercer)]:[RECURSOS ESTATALES        (por ejercer)]])</calculatedColumnFormula>
    </tableColumn>
    <tableColumn id="6" name="INGRESOS DE FUENTE LOCAL                          (por ejercer)" dataDxfId="4">
      <calculatedColumnFormula>SUM(AY2:AY7)</calculatedColumnFormula>
    </tableColumn>
    <tableColumn id="7" name="PARTICIPACIONES          (por ejercer)" dataDxfId="3"/>
    <tableColumn id="8" name="APORTACIONES           (por ejercer)" dataDxfId="2"/>
    <tableColumn id="9" name="RECURSOS FEDERALES CONVENIDOS              (por ejercer)" dataDxfId="1">
      <calculatedColumnFormula>Tabla2[[#This Row],[RECURSOS FEDERALES CONVENIDOS (comprometido)]]-Tabla3[[#This Row],[RECURSOS FEDERALES CONVENIDOS (pagado)]]</calculatedColumnFormula>
    </tableColumn>
    <tableColumn id="10" name="RECURSOS ESTATALES        (por ejercer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tabSelected="1" zoomScale="60" zoomScaleNormal="60" zoomScalePageLayoutView="60" workbookViewId="0">
      <selection activeCell="B8" sqref="B8"/>
    </sheetView>
  </sheetViews>
  <sheetFormatPr baseColWidth="10" defaultRowHeight="16.5" x14ac:dyDescent="0.3"/>
  <cols>
    <col min="1" max="1" width="24.6640625" style="2" customWidth="1"/>
    <col min="2" max="2" width="25.6640625" style="2" customWidth="1"/>
    <col min="3" max="3" width="23.83203125" style="2" customWidth="1"/>
    <col min="4" max="4" width="20.1640625" style="2" customWidth="1"/>
    <col min="5" max="5" width="9.5" style="2" customWidth="1"/>
    <col min="6" max="6" width="20.33203125" style="2" customWidth="1"/>
    <col min="7" max="7" width="23.5" style="2" customWidth="1"/>
    <col min="8" max="8" width="10" style="2" customWidth="1"/>
    <col min="9" max="9" width="23.1640625" style="2" customWidth="1"/>
    <col min="10" max="10" width="9.33203125" style="86" customWidth="1"/>
    <col min="11" max="11" width="8.6640625" style="2" customWidth="1"/>
    <col min="12" max="12" width="19" style="2" customWidth="1"/>
    <col min="13" max="13" width="23" style="2" customWidth="1"/>
    <col min="14" max="14" width="19.33203125" style="2" customWidth="1"/>
    <col min="15" max="15" width="20.83203125" style="2" customWidth="1"/>
    <col min="16" max="16" width="22" style="2" customWidth="1"/>
    <col min="17" max="17" width="14.6640625" style="2" customWidth="1"/>
    <col min="18" max="18" width="13.5" style="2" customWidth="1"/>
    <col min="19" max="19" width="15.83203125" style="2" customWidth="1"/>
    <col min="20" max="20" width="20.83203125" style="2" customWidth="1"/>
    <col min="21" max="21" width="12.5" style="2" customWidth="1"/>
    <col min="22" max="22" width="19.6640625" style="2" customWidth="1"/>
    <col min="23" max="23" width="15.33203125" style="2" customWidth="1"/>
    <col min="24" max="24" width="19.6640625" style="2" customWidth="1"/>
    <col min="25" max="25" width="17.6640625" style="2" customWidth="1"/>
    <col min="26" max="26" width="19.83203125" style="2" customWidth="1"/>
    <col min="27" max="27" width="21" style="2" customWidth="1"/>
    <col min="28" max="28" width="23.5" style="2" customWidth="1"/>
    <col min="29" max="29" width="15.6640625" style="2" customWidth="1"/>
    <col min="30" max="30" width="19.83203125" style="2" customWidth="1"/>
    <col min="31" max="31" width="17.33203125" style="2" customWidth="1"/>
    <col min="32" max="32" width="22.33203125" style="2" customWidth="1"/>
    <col min="33" max="33" width="19.6640625" style="2" customWidth="1"/>
    <col min="34" max="34" width="20.33203125" style="2" customWidth="1"/>
    <col min="35" max="35" width="14.5" style="2" customWidth="1"/>
    <col min="36" max="36" width="21.83203125" style="2" customWidth="1"/>
    <col min="37" max="37" width="11" style="2" customWidth="1"/>
    <col min="38" max="38" width="21.6640625" style="2" customWidth="1"/>
    <col min="39" max="39" width="50.1640625" style="2" customWidth="1"/>
    <col min="40" max="40" width="20.1640625" style="2" customWidth="1"/>
    <col min="41" max="41" width="16.6640625" style="2" customWidth="1"/>
    <col min="42" max="42" width="15.33203125" style="2" customWidth="1"/>
    <col min="43" max="43" width="17.6640625" style="2" customWidth="1"/>
    <col min="44" max="44" width="20.83203125" style="2" customWidth="1"/>
    <col min="45" max="45" width="20.1640625" style="2" customWidth="1"/>
    <col min="46" max="46" width="20.6640625" style="2" customWidth="1"/>
    <col min="47" max="47" width="16.6640625" style="2" customWidth="1"/>
    <col min="48" max="48" width="24.5" style="2" customWidth="1"/>
    <col min="49" max="49" width="20.83203125" style="2" customWidth="1"/>
    <col min="50" max="50" width="23.1640625" style="2" customWidth="1"/>
    <col min="51" max="51" width="22.1640625" style="2" customWidth="1"/>
    <col min="52" max="52" width="12.5" style="2" customWidth="1"/>
    <col min="53" max="53" width="22.1640625" style="2" customWidth="1"/>
    <col min="54" max="54" width="14.1640625" style="2" customWidth="1"/>
    <col min="55" max="55" width="24.83203125" style="2" customWidth="1"/>
    <col min="56" max="56" width="21.6640625" style="2" customWidth="1"/>
    <col min="57" max="57" width="20.83203125" style="2" customWidth="1"/>
    <col min="58" max="58" width="14.1640625" style="2" customWidth="1"/>
    <col min="59" max="16384" width="12" style="2"/>
  </cols>
  <sheetData>
    <row r="1" spans="1:58" ht="22.5" customHeight="1" x14ac:dyDescent="0.3">
      <c r="A1" s="3" t="s">
        <v>106</v>
      </c>
      <c r="B1" s="4"/>
      <c r="C1" s="4"/>
      <c r="I1" s="3"/>
      <c r="J1" s="85"/>
      <c r="K1" s="4"/>
      <c r="O1" s="3"/>
      <c r="P1" s="4"/>
      <c r="Q1" s="4"/>
      <c r="V1" s="3"/>
      <c r="W1" s="4"/>
      <c r="X1" s="4"/>
      <c r="AC1" s="3"/>
      <c r="AD1" s="4"/>
      <c r="AE1" s="4"/>
      <c r="AI1" s="3"/>
      <c r="AJ1" s="4"/>
      <c r="AK1" s="4"/>
      <c r="AO1" s="3"/>
      <c r="AP1" s="4"/>
      <c r="AQ1" s="4"/>
      <c r="AU1" s="3"/>
      <c r="AV1" s="4"/>
      <c r="AW1" s="4"/>
      <c r="BA1" s="3"/>
      <c r="BB1" s="4"/>
      <c r="BC1" s="4"/>
    </row>
    <row r="2" spans="1:58" ht="18.75" x14ac:dyDescent="0.3">
      <c r="A2" s="37" t="s">
        <v>120</v>
      </c>
      <c r="B2" s="6"/>
      <c r="H2" s="5"/>
      <c r="I2" s="6"/>
      <c r="N2" s="5"/>
      <c r="O2" s="6"/>
      <c r="U2" s="5"/>
      <c r="V2" s="6"/>
      <c r="AB2" s="5"/>
      <c r="AC2" s="6"/>
      <c r="AH2" s="5"/>
      <c r="AI2" s="6"/>
      <c r="AN2" s="5"/>
      <c r="AO2" s="6"/>
      <c r="AT2" s="5"/>
      <c r="AU2" s="6"/>
      <c r="AZ2" s="5"/>
      <c r="BA2" s="6"/>
    </row>
    <row r="3" spans="1:58" ht="18.75" x14ac:dyDescent="0.3">
      <c r="A3" s="3"/>
    </row>
    <row r="4" spans="1:58" ht="18.75" x14ac:dyDescent="0.3">
      <c r="A4" s="37" t="s">
        <v>211</v>
      </c>
      <c r="B4" s="8"/>
      <c r="C4" s="8"/>
      <c r="H4" s="7"/>
      <c r="I4" s="8"/>
      <c r="N4" s="7"/>
      <c r="O4" s="8"/>
      <c r="P4" s="8"/>
      <c r="U4" s="7"/>
      <c r="V4" s="8"/>
      <c r="W4" s="8"/>
      <c r="AB4" s="7"/>
      <c r="AC4" s="8"/>
      <c r="AD4" s="8"/>
      <c r="AH4" s="7"/>
      <c r="AI4" s="8"/>
      <c r="AJ4" s="8"/>
      <c r="AN4" s="7"/>
      <c r="AO4" s="8"/>
      <c r="AP4" s="8"/>
      <c r="AT4" s="7"/>
      <c r="AU4" s="8"/>
      <c r="AV4" s="8"/>
      <c r="AZ4" s="7"/>
      <c r="BA4" s="8"/>
      <c r="BB4" s="8"/>
    </row>
    <row r="5" spans="1:58" ht="12" customHeight="1" x14ac:dyDescent="0.3">
      <c r="A5" s="7"/>
      <c r="B5" s="8"/>
      <c r="C5" s="8"/>
      <c r="H5" s="7"/>
      <c r="I5" s="8"/>
      <c r="N5" s="7"/>
      <c r="O5" s="8"/>
      <c r="P5" s="8"/>
      <c r="U5" s="7"/>
      <c r="V5" s="8"/>
      <c r="W5" s="8"/>
      <c r="AB5" s="7"/>
      <c r="AC5" s="8"/>
      <c r="AD5" s="8"/>
      <c r="AH5" s="7"/>
      <c r="AI5" s="8"/>
      <c r="AJ5" s="8"/>
      <c r="AN5" s="7"/>
      <c r="AO5" s="8"/>
      <c r="AP5" s="8"/>
      <c r="AT5" s="7"/>
      <c r="AU5" s="8"/>
      <c r="AV5" s="8"/>
      <c r="AZ5" s="7"/>
      <c r="BA5" s="8"/>
      <c r="BB5" s="8"/>
    </row>
    <row r="6" spans="1:58" ht="47.25" customHeight="1" x14ac:dyDescent="0.3">
      <c r="A6" s="101" t="s">
        <v>1</v>
      </c>
      <c r="B6" s="101"/>
      <c r="C6" s="101"/>
      <c r="D6" s="101"/>
      <c r="E6" s="101"/>
      <c r="F6" s="102" t="s">
        <v>2</v>
      </c>
      <c r="G6" s="102"/>
      <c r="H6" s="103" t="s">
        <v>3</v>
      </c>
      <c r="I6" s="103"/>
      <c r="J6" s="102" t="s">
        <v>4</v>
      </c>
      <c r="K6" s="102"/>
      <c r="L6" s="102"/>
      <c r="M6" s="102"/>
      <c r="N6" s="100" t="s">
        <v>5</v>
      </c>
      <c r="O6" s="100"/>
      <c r="P6" s="100"/>
      <c r="Q6" s="100"/>
      <c r="R6" s="100"/>
      <c r="S6" s="100"/>
      <c r="T6" s="100"/>
      <c r="U6" s="100" t="s">
        <v>6</v>
      </c>
      <c r="V6" s="100"/>
      <c r="W6" s="100"/>
      <c r="X6" s="100"/>
      <c r="Y6" s="100"/>
      <c r="Z6" s="100"/>
      <c r="AA6" s="100"/>
      <c r="AB6" s="100" t="s">
        <v>7</v>
      </c>
      <c r="AC6" s="100"/>
      <c r="AD6" s="100"/>
      <c r="AE6" s="100"/>
      <c r="AF6" s="100"/>
      <c r="AG6" s="100"/>
      <c r="AH6" s="100" t="s">
        <v>8</v>
      </c>
      <c r="AI6" s="100"/>
      <c r="AJ6" s="100"/>
      <c r="AK6" s="100"/>
      <c r="AL6" s="100"/>
      <c r="AM6" s="100"/>
      <c r="AN6" s="100" t="s">
        <v>9</v>
      </c>
      <c r="AO6" s="100"/>
      <c r="AP6" s="100"/>
      <c r="AQ6" s="100"/>
      <c r="AR6" s="100"/>
      <c r="AS6" s="100"/>
      <c r="AT6" s="100" t="s">
        <v>10</v>
      </c>
      <c r="AU6" s="100"/>
      <c r="AV6" s="100"/>
      <c r="AW6" s="100"/>
      <c r="AX6" s="100"/>
      <c r="AY6" s="100"/>
      <c r="AZ6" s="100" t="s">
        <v>11</v>
      </c>
      <c r="BA6" s="100"/>
      <c r="BB6" s="100"/>
      <c r="BC6" s="100"/>
      <c r="BD6" s="100"/>
      <c r="BE6" s="100"/>
      <c r="BF6" s="100"/>
    </row>
    <row r="7" spans="1:58" ht="151.5" customHeight="1" x14ac:dyDescent="0.3">
      <c r="A7" s="9" t="s">
        <v>12</v>
      </c>
      <c r="B7" s="10" t="s">
        <v>13</v>
      </c>
      <c r="C7" s="10" t="s">
        <v>14</v>
      </c>
      <c r="D7" s="10" t="s">
        <v>15</v>
      </c>
      <c r="E7" s="10" t="s">
        <v>16</v>
      </c>
      <c r="F7" s="10" t="s">
        <v>17</v>
      </c>
      <c r="G7" s="10" t="s">
        <v>18</v>
      </c>
      <c r="H7" s="10" t="s">
        <v>19</v>
      </c>
      <c r="I7" s="10" t="s">
        <v>20</v>
      </c>
      <c r="J7" s="92" t="s">
        <v>21</v>
      </c>
      <c r="K7" s="10" t="s">
        <v>22</v>
      </c>
      <c r="L7" s="38" t="s">
        <v>23</v>
      </c>
      <c r="M7" s="10" t="s">
        <v>24</v>
      </c>
      <c r="N7" s="13" t="s">
        <v>25</v>
      </c>
      <c r="O7" s="11" t="s">
        <v>26</v>
      </c>
      <c r="P7" s="11" t="s">
        <v>27</v>
      </c>
      <c r="Q7" s="11" t="s">
        <v>28</v>
      </c>
      <c r="R7" s="11" t="s">
        <v>29</v>
      </c>
      <c r="S7" s="11" t="s">
        <v>30</v>
      </c>
      <c r="T7" s="11" t="s">
        <v>31</v>
      </c>
      <c r="U7" s="13" t="s">
        <v>32</v>
      </c>
      <c r="V7" s="11" t="s">
        <v>33</v>
      </c>
      <c r="W7" s="11" t="s">
        <v>34</v>
      </c>
      <c r="X7" s="11" t="s">
        <v>35</v>
      </c>
      <c r="Y7" s="11" t="s">
        <v>36</v>
      </c>
      <c r="Z7" s="11" t="s">
        <v>37</v>
      </c>
      <c r="AA7" s="11" t="s">
        <v>38</v>
      </c>
      <c r="AB7" s="11" t="s">
        <v>39</v>
      </c>
      <c r="AC7" s="11" t="s">
        <v>40</v>
      </c>
      <c r="AD7" s="11" t="s">
        <v>41</v>
      </c>
      <c r="AE7" s="11" t="s">
        <v>42</v>
      </c>
      <c r="AF7" s="11" t="s">
        <v>43</v>
      </c>
      <c r="AG7" s="11" t="s">
        <v>44</v>
      </c>
      <c r="AH7" s="11" t="s">
        <v>45</v>
      </c>
      <c r="AI7" s="11" t="s">
        <v>46</v>
      </c>
      <c r="AJ7" s="11" t="s">
        <v>47</v>
      </c>
      <c r="AK7" s="11" t="s">
        <v>48</v>
      </c>
      <c r="AL7" s="11" t="s">
        <v>49</v>
      </c>
      <c r="AM7" s="11" t="s">
        <v>50</v>
      </c>
      <c r="AN7" s="11" t="s">
        <v>51</v>
      </c>
      <c r="AO7" s="11" t="s">
        <v>52</v>
      </c>
      <c r="AP7" s="11" t="s">
        <v>53</v>
      </c>
      <c r="AQ7" s="11" t="s">
        <v>54</v>
      </c>
      <c r="AR7" s="11" t="s">
        <v>55</v>
      </c>
      <c r="AS7" s="11" t="s">
        <v>56</v>
      </c>
      <c r="AT7" s="11" t="s">
        <v>57</v>
      </c>
      <c r="AU7" s="11" t="s">
        <v>58</v>
      </c>
      <c r="AV7" s="12" t="s">
        <v>59</v>
      </c>
      <c r="AW7" s="12" t="s">
        <v>60</v>
      </c>
      <c r="AX7" s="12" t="s">
        <v>61</v>
      </c>
      <c r="AY7" s="12" t="s">
        <v>62</v>
      </c>
      <c r="AZ7" s="13" t="s">
        <v>63</v>
      </c>
      <c r="BA7" s="12" t="s">
        <v>64</v>
      </c>
      <c r="BB7" s="12" t="s">
        <v>65</v>
      </c>
      <c r="BC7" s="12" t="s">
        <v>66</v>
      </c>
      <c r="BD7" s="12" t="s">
        <v>67</v>
      </c>
      <c r="BE7" s="12" t="s">
        <v>68</v>
      </c>
      <c r="BF7" s="12" t="s">
        <v>69</v>
      </c>
    </row>
    <row r="8" spans="1:58" ht="408.75" customHeight="1" x14ac:dyDescent="0.3">
      <c r="A8" s="94" t="s">
        <v>209</v>
      </c>
      <c r="B8" s="95" t="s">
        <v>109</v>
      </c>
      <c r="C8" s="84" t="s">
        <v>129</v>
      </c>
      <c r="D8" s="95" t="s">
        <v>155</v>
      </c>
      <c r="E8" s="25" t="s">
        <v>115</v>
      </c>
      <c r="F8" s="83" t="s">
        <v>157</v>
      </c>
      <c r="G8" s="27" t="s">
        <v>179</v>
      </c>
      <c r="H8" s="62">
        <v>520</v>
      </c>
      <c r="I8" s="63" t="s">
        <v>116</v>
      </c>
      <c r="J8" s="70">
        <v>61202</v>
      </c>
      <c r="K8" s="26" t="s">
        <v>117</v>
      </c>
      <c r="L8" s="64" t="s">
        <v>206</v>
      </c>
      <c r="M8" s="26" t="s">
        <v>118</v>
      </c>
      <c r="N8" s="65" t="s">
        <v>195</v>
      </c>
      <c r="O8" s="31">
        <f>SUM(Tabla2[[#This Row],[INGRESOS DE FUENTE LOCAL                     (aprobado)]:[RECURSOS ESTATALES (aprobado)]])</f>
        <v>1080000</v>
      </c>
      <c r="P8" s="31">
        <v>0</v>
      </c>
      <c r="Q8" s="31">
        <v>0</v>
      </c>
      <c r="R8" s="31">
        <v>0</v>
      </c>
      <c r="S8" s="66">
        <v>1080000</v>
      </c>
      <c r="T8" s="67">
        <v>0</v>
      </c>
      <c r="U8" s="68"/>
      <c r="V8" s="31">
        <f>SUM(Tabla2[[#This Row],[INGRESOS DE FUENTE LOCAL            (modificado)]:[RECURSOS ESTATALES (modificado)]])</f>
        <v>0</v>
      </c>
      <c r="W8" s="31">
        <f>SUM(Tabla2[[#This Row],[PARTICIPACIONES (modificado)]:[RECURSOS ESTATALES (modificado)]])</f>
        <v>0</v>
      </c>
      <c r="X8" s="31">
        <v>0</v>
      </c>
      <c r="Y8" s="31">
        <v>0</v>
      </c>
      <c r="Z8" s="31">
        <v>0</v>
      </c>
      <c r="AA8" s="31">
        <v>0</v>
      </c>
      <c r="AB8" s="31">
        <f>SUM(Tabla2[[#This Row],[INGRESOS DE FUENTE LOCAL       (comprometido)]:[RECURSOS ESTATALES (comprometido)]])</f>
        <v>1080000</v>
      </c>
      <c r="AC8" s="31">
        <v>0</v>
      </c>
      <c r="AD8" s="31">
        <v>0</v>
      </c>
      <c r="AE8" s="31">
        <v>0</v>
      </c>
      <c r="AF8" s="31">
        <v>1080000</v>
      </c>
      <c r="AG8" s="31">
        <v>0</v>
      </c>
      <c r="AH8" s="31">
        <f>SUM(Tabla2[[#This Row],[INGRESOS DE FUENTE LOCAL              (devengado)]:[RECURSOS ESTATALES (devengado)]])</f>
        <v>1080000</v>
      </c>
      <c r="AI8" s="31">
        <v>0</v>
      </c>
      <c r="AJ8" s="31">
        <v>0</v>
      </c>
      <c r="AK8" s="31">
        <v>0</v>
      </c>
      <c r="AL8" s="31">
        <v>1080000</v>
      </c>
      <c r="AM8" s="31">
        <v>0</v>
      </c>
      <c r="AN8" s="31">
        <f>SUM(Tabla2[[#This Row],[INGRESOS DE FUENTE LOCAL                 (ejercido)]:[RECURSOS ESTATALES (ejercido)]])</f>
        <v>1080000</v>
      </c>
      <c r="AO8" s="31">
        <v>0</v>
      </c>
      <c r="AP8" s="31">
        <v>0</v>
      </c>
      <c r="AQ8" s="31">
        <v>0</v>
      </c>
      <c r="AR8" s="31">
        <v>1080000</v>
      </c>
      <c r="AS8" s="31">
        <v>0</v>
      </c>
      <c r="AT8" s="31">
        <f>SUM(AU8:AY8)</f>
        <v>1080000</v>
      </c>
      <c r="AU8" s="31">
        <v>0</v>
      </c>
      <c r="AV8" s="31">
        <v>0</v>
      </c>
      <c r="AW8" s="31">
        <v>0</v>
      </c>
      <c r="AX8" s="31">
        <v>1080000</v>
      </c>
      <c r="AY8" s="31">
        <v>0</v>
      </c>
      <c r="AZ8" s="43" t="s">
        <v>119</v>
      </c>
      <c r="BA8" s="31">
        <f>SUM(Tabla3[[#This Row],[INGRESOS DE FUENTE LOCAL                          (por ejercer)]:[RECURSOS ESTATALES        (por ejercer)]])</f>
        <v>0</v>
      </c>
      <c r="BB8" s="31">
        <v>0</v>
      </c>
      <c r="BC8" s="31">
        <v>0</v>
      </c>
      <c r="BD8" s="31">
        <v>0</v>
      </c>
      <c r="BE8" s="31">
        <f>Tabla2[[#This Row],[RECURSOS FEDERALES CONVENIDOS (comprometido)]]-Tabla3[[#This Row],[RECURSOS FEDERALES CONVENIDOS (pagado)]]</f>
        <v>0</v>
      </c>
      <c r="BF8" s="31">
        <v>0</v>
      </c>
    </row>
    <row r="9" spans="1:58" ht="409.6" customHeight="1" x14ac:dyDescent="0.3">
      <c r="A9" s="94" t="s">
        <v>132</v>
      </c>
      <c r="B9" s="95" t="s">
        <v>109</v>
      </c>
      <c r="C9" s="84" t="s">
        <v>112</v>
      </c>
      <c r="D9" s="95" t="s">
        <v>155</v>
      </c>
      <c r="E9" s="96" t="s">
        <v>115</v>
      </c>
      <c r="F9" s="69" t="s">
        <v>160</v>
      </c>
      <c r="G9" s="41" t="s">
        <v>180</v>
      </c>
      <c r="H9" s="62">
        <v>520</v>
      </c>
      <c r="I9" s="63" t="s">
        <v>116</v>
      </c>
      <c r="J9" s="70">
        <v>61605</v>
      </c>
      <c r="K9" s="26" t="s">
        <v>117</v>
      </c>
      <c r="L9" s="64" t="s">
        <v>206</v>
      </c>
      <c r="M9" s="26" t="s">
        <v>118</v>
      </c>
      <c r="N9" s="65" t="s">
        <v>195</v>
      </c>
      <c r="O9" s="31">
        <f>SUM(Tabla2[[#This Row],[INGRESOS DE FUENTE LOCAL                     (aprobado)]:[RECURSOS ESTATALES (aprobado)]])</f>
        <v>750000</v>
      </c>
      <c r="P9" s="31">
        <v>0</v>
      </c>
      <c r="Q9" s="31">
        <v>0</v>
      </c>
      <c r="R9" s="31">
        <v>0</v>
      </c>
      <c r="S9" s="66">
        <v>750000</v>
      </c>
      <c r="T9" s="67">
        <v>0</v>
      </c>
      <c r="U9" s="29"/>
      <c r="V9" s="31">
        <f>SUM(Tabla2[[#This Row],[INGRESOS DE FUENTE LOCAL            (modificado)]:[RECURSOS ESTATALES (modificado)]])</f>
        <v>0</v>
      </c>
      <c r="W9" s="31">
        <f>SUM(Tabla2[[#This Row],[PARTICIPACIONES (modificado)]:[RECURSOS ESTATALES (modificado)]])</f>
        <v>0</v>
      </c>
      <c r="X9" s="31">
        <v>0</v>
      </c>
      <c r="Y9" s="31">
        <v>0</v>
      </c>
      <c r="Z9" s="31">
        <v>0</v>
      </c>
      <c r="AA9" s="31">
        <v>0</v>
      </c>
      <c r="AB9" s="31">
        <f>SUM(Tabla2[[#This Row],[INGRESOS DE FUENTE LOCAL       (comprometido)]:[RECURSOS ESTATALES (comprometido)]])</f>
        <v>750000</v>
      </c>
      <c r="AC9" s="31">
        <v>0</v>
      </c>
      <c r="AD9" s="31">
        <v>0</v>
      </c>
      <c r="AE9" s="31">
        <v>0</v>
      </c>
      <c r="AF9" s="31">
        <v>750000</v>
      </c>
      <c r="AG9" s="31">
        <v>0</v>
      </c>
      <c r="AH9" s="31">
        <f>SUM(Tabla2[[#This Row],[INGRESOS DE FUENTE LOCAL              (devengado)]:[RECURSOS ESTATALES (devengado)]])</f>
        <v>750000</v>
      </c>
      <c r="AI9" s="31">
        <v>0</v>
      </c>
      <c r="AJ9" s="31">
        <v>0</v>
      </c>
      <c r="AK9" s="31">
        <v>0</v>
      </c>
      <c r="AL9" s="31">
        <v>750000</v>
      </c>
      <c r="AM9" s="31">
        <v>0</v>
      </c>
      <c r="AN9" s="31">
        <f>SUM(Tabla2[[#This Row],[INGRESOS DE FUENTE LOCAL                 (ejercido)]:[RECURSOS ESTATALES (ejercido)]])</f>
        <v>750000</v>
      </c>
      <c r="AO9" s="31">
        <v>0</v>
      </c>
      <c r="AP9" s="31">
        <v>0</v>
      </c>
      <c r="AQ9" s="31">
        <v>0</v>
      </c>
      <c r="AR9" s="31">
        <v>750000</v>
      </c>
      <c r="AS9" s="31">
        <v>0</v>
      </c>
      <c r="AT9" s="31">
        <f t="shared" ref="AT9:AT26" si="0">SUM(AU9:AY9)</f>
        <v>750000</v>
      </c>
      <c r="AU9" s="31">
        <v>0</v>
      </c>
      <c r="AV9" s="31">
        <v>0</v>
      </c>
      <c r="AW9" s="31">
        <v>0</v>
      </c>
      <c r="AX9" s="31">
        <v>750000</v>
      </c>
      <c r="AY9" s="31">
        <v>0</v>
      </c>
      <c r="AZ9" s="43"/>
      <c r="BA9" s="31">
        <f>SUM(Tabla3[[#This Row],[INGRESOS DE FUENTE LOCAL                          (por ejercer)]:[RECURSOS ESTATALES        (por ejercer)]])</f>
        <v>0</v>
      </c>
      <c r="BB9" s="31">
        <v>0</v>
      </c>
      <c r="BC9" s="31">
        <v>0</v>
      </c>
      <c r="BD9" s="31">
        <v>0</v>
      </c>
      <c r="BE9" s="31">
        <f>Tabla2[[#This Row],[RECURSOS FEDERALES CONVENIDOS (comprometido)]]-Tabla3[[#This Row],[RECURSOS FEDERALES CONVENIDOS (pagado)]]</f>
        <v>0</v>
      </c>
      <c r="BF9" s="31">
        <v>0</v>
      </c>
    </row>
    <row r="10" spans="1:58" ht="311.25" customHeight="1" x14ac:dyDescent="0.3">
      <c r="A10" s="61" t="s">
        <v>133</v>
      </c>
      <c r="B10" s="27" t="s">
        <v>109</v>
      </c>
      <c r="C10" s="70" t="s">
        <v>112</v>
      </c>
      <c r="D10" s="27" t="s">
        <v>155</v>
      </c>
      <c r="E10" s="25" t="s">
        <v>115</v>
      </c>
      <c r="F10" s="69" t="s">
        <v>161</v>
      </c>
      <c r="G10" s="41" t="s">
        <v>127</v>
      </c>
      <c r="H10" s="62">
        <v>520</v>
      </c>
      <c r="I10" s="63" t="s">
        <v>116</v>
      </c>
      <c r="J10" s="93" t="s">
        <v>193</v>
      </c>
      <c r="K10" s="26" t="s">
        <v>117</v>
      </c>
      <c r="L10" s="64" t="s">
        <v>206</v>
      </c>
      <c r="M10" s="26" t="s">
        <v>118</v>
      </c>
      <c r="N10" s="65" t="s">
        <v>195</v>
      </c>
      <c r="O10" s="31">
        <f>SUM(Tabla2[[#This Row],[INGRESOS DE FUENTE LOCAL                     (aprobado)]:[RECURSOS ESTATALES (aprobado)]])</f>
        <v>570000</v>
      </c>
      <c r="P10" s="31">
        <v>0</v>
      </c>
      <c r="Q10" s="31">
        <v>0</v>
      </c>
      <c r="R10" s="31">
        <v>0</v>
      </c>
      <c r="S10" s="66">
        <v>570000</v>
      </c>
      <c r="T10" s="71">
        <v>0</v>
      </c>
      <c r="U10" s="68"/>
      <c r="V10" s="31">
        <f>SUM(Tabla2[[#This Row],[INGRESOS DE FUENTE LOCAL            (modificado)]:[RECURSOS ESTATALES (modificado)]])</f>
        <v>0</v>
      </c>
      <c r="W10" s="31">
        <f>SUM(Tabla2[[#This Row],[PARTICIPACIONES (modificado)]:[RECURSOS ESTATALES (modificado)]])</f>
        <v>0</v>
      </c>
      <c r="X10" s="31">
        <v>0</v>
      </c>
      <c r="Y10" s="31">
        <v>0</v>
      </c>
      <c r="Z10" s="31">
        <v>0</v>
      </c>
      <c r="AA10" s="31">
        <v>0</v>
      </c>
      <c r="AB10" s="31">
        <f>SUM(Tabla2[[#This Row],[INGRESOS DE FUENTE LOCAL       (comprometido)]:[RECURSOS ESTATALES (comprometido)]])</f>
        <v>567934.24</v>
      </c>
      <c r="AC10" s="31">
        <v>0</v>
      </c>
      <c r="AD10" s="31">
        <v>0</v>
      </c>
      <c r="AE10" s="31">
        <v>0</v>
      </c>
      <c r="AF10" s="31">
        <v>567934.24</v>
      </c>
      <c r="AG10" s="31">
        <v>0</v>
      </c>
      <c r="AH10" s="31">
        <f>SUM(Tabla2[[#This Row],[INGRESOS DE FUENTE LOCAL              (devengado)]:[RECURSOS ESTATALES (devengado)]])</f>
        <v>567934.24</v>
      </c>
      <c r="AI10" s="31">
        <v>0</v>
      </c>
      <c r="AJ10" s="31">
        <v>0</v>
      </c>
      <c r="AK10" s="31">
        <v>0</v>
      </c>
      <c r="AL10" s="31">
        <v>567934.24</v>
      </c>
      <c r="AM10" s="31">
        <v>0</v>
      </c>
      <c r="AN10" s="31">
        <f>SUM(Tabla2[[#This Row],[INGRESOS DE FUENTE LOCAL                 (ejercido)]:[RECURSOS ESTATALES (ejercido)]])</f>
        <v>567934.24</v>
      </c>
      <c r="AO10" s="31">
        <v>0</v>
      </c>
      <c r="AP10" s="31">
        <v>0</v>
      </c>
      <c r="AQ10" s="31">
        <v>0</v>
      </c>
      <c r="AR10" s="31">
        <v>567934.24</v>
      </c>
      <c r="AS10" s="31">
        <v>0</v>
      </c>
      <c r="AT10" s="31">
        <f t="shared" si="0"/>
        <v>567934.24</v>
      </c>
      <c r="AU10" s="31">
        <v>0</v>
      </c>
      <c r="AV10" s="31">
        <v>0</v>
      </c>
      <c r="AW10" s="31">
        <v>0</v>
      </c>
      <c r="AX10" s="31">
        <v>567934.24</v>
      </c>
      <c r="AY10" s="31">
        <v>0</v>
      </c>
      <c r="AZ10" s="43"/>
      <c r="BA10" s="31">
        <f>SUM(Tabla3[[#This Row],[INGRESOS DE FUENTE LOCAL                          (por ejercer)]:[RECURSOS ESTATALES        (por ejercer)]])</f>
        <v>0</v>
      </c>
      <c r="BB10" s="31">
        <v>0</v>
      </c>
      <c r="BC10" s="31">
        <v>0</v>
      </c>
      <c r="BD10" s="31">
        <v>0</v>
      </c>
      <c r="BE10" s="31">
        <f>Tabla2[[#This Row],[RECURSOS FEDERALES CONVENIDOS (comprometido)]]-Tabla3[[#This Row],[RECURSOS FEDERALES CONVENIDOS (pagado)]]</f>
        <v>0</v>
      </c>
      <c r="BF10" s="31">
        <v>0</v>
      </c>
    </row>
    <row r="11" spans="1:58" ht="409.5" customHeight="1" x14ac:dyDescent="0.3">
      <c r="A11" s="61" t="s">
        <v>134</v>
      </c>
      <c r="B11" s="27" t="s">
        <v>109</v>
      </c>
      <c r="C11" s="70" t="s">
        <v>112</v>
      </c>
      <c r="D11" s="27" t="s">
        <v>155</v>
      </c>
      <c r="E11" s="25" t="s">
        <v>115</v>
      </c>
      <c r="F11" s="69" t="s">
        <v>158</v>
      </c>
      <c r="G11" s="41" t="s">
        <v>127</v>
      </c>
      <c r="H11" s="28" t="s">
        <v>189</v>
      </c>
      <c r="I11" s="33" t="s">
        <v>190</v>
      </c>
      <c r="J11" s="93" t="s">
        <v>194</v>
      </c>
      <c r="K11" s="26" t="s">
        <v>117</v>
      </c>
      <c r="L11" s="64"/>
      <c r="M11" s="26" t="s">
        <v>118</v>
      </c>
      <c r="N11" s="65" t="s">
        <v>195</v>
      </c>
      <c r="O11" s="31">
        <f>SUM(Tabla2[[#This Row],[INGRESOS DE FUENTE LOCAL                     (aprobado)]:[RECURSOS ESTATALES (aprobado)]])</f>
        <v>1690000</v>
      </c>
      <c r="P11" s="31">
        <v>0</v>
      </c>
      <c r="Q11" s="31">
        <v>0</v>
      </c>
      <c r="R11" s="31">
        <v>0</v>
      </c>
      <c r="S11" s="66">
        <v>0</v>
      </c>
      <c r="T11" s="71">
        <v>1690000</v>
      </c>
      <c r="U11" s="65"/>
      <c r="V11" s="31">
        <f>SUM(Tabla2[[#This Row],[INGRESOS DE FUENTE LOCAL            (modificado)]:[RECURSOS ESTATALES (modificado)]])</f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f>SUM(Tabla2[[#This Row],[INGRESOS DE FUENTE LOCAL       (comprometido)]:[RECURSOS ESTATALES (comprometido)]])</f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f>SUM(Tabla2[[#This Row],[INGRESOS DE FUENTE LOCAL              (devengado)]:[RECURSOS ESTATALES (devengado)]])</f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f>SUM(Tabla2[[#This Row],[INGRESOS DE FUENTE LOCAL                 (ejercido)]:[RECURSOS ESTATALES (ejercido)]])</f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f t="shared" si="0"/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43"/>
      <c r="BA11" s="31">
        <f>SUM(Tabla3[[#This Row],[INGRESOS DE FUENTE LOCAL                          (por ejercer)]:[RECURSOS ESTATALES        (por ejercer)]])</f>
        <v>0</v>
      </c>
      <c r="BB11" s="31">
        <v>0</v>
      </c>
      <c r="BC11" s="31">
        <v>0</v>
      </c>
      <c r="BD11" s="31">
        <v>0</v>
      </c>
      <c r="BE11" s="31">
        <f>Tabla2[[#This Row],[RECURSOS FEDERALES CONVENIDOS (comprometido)]]-Tabla3[[#This Row],[RECURSOS FEDERALES CONVENIDOS (pagado)]]</f>
        <v>0</v>
      </c>
      <c r="BF11" s="31">
        <v>0</v>
      </c>
    </row>
    <row r="12" spans="1:58" ht="390.75" customHeight="1" x14ac:dyDescent="0.3">
      <c r="A12" s="61" t="s">
        <v>135</v>
      </c>
      <c r="B12" s="27" t="s">
        <v>109</v>
      </c>
      <c r="C12" s="70" t="s">
        <v>112</v>
      </c>
      <c r="D12" s="27" t="s">
        <v>156</v>
      </c>
      <c r="E12" s="25" t="s">
        <v>115</v>
      </c>
      <c r="F12" s="69" t="s">
        <v>159</v>
      </c>
      <c r="G12" s="41" t="s">
        <v>181</v>
      </c>
      <c r="H12" s="28" t="s">
        <v>189</v>
      </c>
      <c r="I12" s="33" t="s">
        <v>190</v>
      </c>
      <c r="J12" s="70">
        <v>61202</v>
      </c>
      <c r="K12" s="26" t="s">
        <v>117</v>
      </c>
      <c r="L12" s="64"/>
      <c r="M12" s="26" t="s">
        <v>118</v>
      </c>
      <c r="N12" s="65" t="s">
        <v>195</v>
      </c>
      <c r="O12" s="31">
        <f>SUM(Tabla2[[#This Row],[INGRESOS DE FUENTE LOCAL                     (aprobado)]:[RECURSOS ESTATALES (aprobado)]])</f>
        <v>500000</v>
      </c>
      <c r="P12" s="31">
        <v>0</v>
      </c>
      <c r="Q12" s="31">
        <v>0</v>
      </c>
      <c r="R12" s="31">
        <v>0</v>
      </c>
      <c r="S12" s="66">
        <v>0</v>
      </c>
      <c r="T12" s="71">
        <v>500000</v>
      </c>
      <c r="U12" s="29"/>
      <c r="V12" s="31">
        <f>SUM(Tabla2[[#This Row],[INGRESOS DE FUENTE LOCAL            (modificado)]:[RECURSOS ESTATALES (modificado)]])</f>
        <v>0</v>
      </c>
      <c r="W12" s="31">
        <f>SUM(Tabla2[[#This Row],[PARTICIPACIONES (modificado)]:[RECURSOS ESTATALES (modificado)]])</f>
        <v>0</v>
      </c>
      <c r="X12" s="31">
        <v>0</v>
      </c>
      <c r="Y12" s="31">
        <v>0</v>
      </c>
      <c r="Z12" s="31">
        <v>0</v>
      </c>
      <c r="AA12" s="31">
        <v>0</v>
      </c>
      <c r="AB12" s="31">
        <f>SUM(Tabla2[[#This Row],[INGRESOS DE FUENTE LOCAL       (comprometido)]:[RECURSOS ESTATALES (comprometido)]])</f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f>SUM(Tabla2[[#This Row],[INGRESOS DE FUENTE LOCAL              (devengado)]:[RECURSOS ESTATALES (devengado)]])</f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f>SUM(Tabla2[[#This Row],[INGRESOS DE FUENTE LOCAL                 (ejercido)]:[RECURSOS ESTATALES (ejercido)]])</f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f t="shared" si="0"/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43"/>
      <c r="BA12" s="31">
        <f>SUM(Tabla3[[#This Row],[INGRESOS DE FUENTE LOCAL                          (por ejercer)]:[RECURSOS ESTATALES        (por ejercer)]])</f>
        <v>0</v>
      </c>
      <c r="BB12" s="31">
        <v>0</v>
      </c>
      <c r="BC12" s="31">
        <v>0</v>
      </c>
      <c r="BD12" s="31">
        <v>0</v>
      </c>
      <c r="BE12" s="31">
        <f>Tabla2[[#This Row],[RECURSOS FEDERALES CONVENIDOS (comprometido)]]-Tabla3[[#This Row],[RECURSOS FEDERALES CONVENIDOS (pagado)]]</f>
        <v>0</v>
      </c>
      <c r="BF12" s="31">
        <v>0</v>
      </c>
    </row>
    <row r="13" spans="1:58" ht="408.75" customHeight="1" x14ac:dyDescent="0.3">
      <c r="A13" s="61" t="s">
        <v>136</v>
      </c>
      <c r="B13" s="27" t="s">
        <v>109</v>
      </c>
      <c r="C13" s="41" t="s">
        <v>111</v>
      </c>
      <c r="D13" s="27" t="s">
        <v>155</v>
      </c>
      <c r="E13" s="25" t="s">
        <v>115</v>
      </c>
      <c r="F13" s="69" t="s">
        <v>162</v>
      </c>
      <c r="G13" s="41" t="s">
        <v>182</v>
      </c>
      <c r="H13" s="28" t="s">
        <v>189</v>
      </c>
      <c r="I13" s="33" t="s">
        <v>190</v>
      </c>
      <c r="J13" s="70">
        <v>61202</v>
      </c>
      <c r="K13" s="26" t="s">
        <v>117</v>
      </c>
      <c r="L13" s="64"/>
      <c r="M13" s="26" t="s">
        <v>118</v>
      </c>
      <c r="N13" s="65" t="s">
        <v>195</v>
      </c>
      <c r="O13" s="31">
        <f>SUM(Tabla2[[#This Row],[INGRESOS DE FUENTE LOCAL                     (aprobado)]:[RECURSOS ESTATALES (aprobado)]])</f>
        <v>1080000</v>
      </c>
      <c r="P13" s="31">
        <v>0</v>
      </c>
      <c r="Q13" s="31">
        <v>0</v>
      </c>
      <c r="R13" s="31">
        <v>0</v>
      </c>
      <c r="S13" s="67">
        <v>0</v>
      </c>
      <c r="T13" s="71">
        <v>1080000</v>
      </c>
      <c r="U13" s="72"/>
      <c r="V13" s="31">
        <f>SUM(Tabla2[[#This Row],[INGRESOS DE FUENTE LOCAL            (modificado)]:[RECURSOS ESTATALES (modificado)]])</f>
        <v>0</v>
      </c>
      <c r="W13" s="31">
        <f>SUM(Tabla2[[#This Row],[PARTICIPACIONES (modificado)]:[RECURSOS ESTATALES (modificado)]])</f>
        <v>0</v>
      </c>
      <c r="X13" s="31">
        <v>0</v>
      </c>
      <c r="Y13" s="31">
        <v>0</v>
      </c>
      <c r="Z13" s="31">
        <v>0</v>
      </c>
      <c r="AA13" s="31">
        <v>0</v>
      </c>
      <c r="AB13" s="31">
        <f>SUM(Tabla2[[#This Row],[INGRESOS DE FUENTE LOCAL       (comprometido)]:[RECURSOS ESTATALES (comprometido)]])</f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f>SUM(Tabla2[[#This Row],[INGRESOS DE FUENTE LOCAL              (devengado)]:[RECURSOS ESTATALES (devengado)]])</f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f>SUM(Tabla2[[#This Row],[INGRESOS DE FUENTE LOCAL                 (ejercido)]:[RECURSOS ESTATALES (ejercido)]])</f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f t="shared" si="0"/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43"/>
      <c r="BA13" s="31">
        <f>SUM(Tabla3[[#This Row],[INGRESOS DE FUENTE LOCAL                          (por ejercer)]:[RECURSOS ESTATALES        (por ejercer)]])</f>
        <v>0</v>
      </c>
      <c r="BB13" s="31">
        <v>0</v>
      </c>
      <c r="BC13" s="31">
        <v>0</v>
      </c>
      <c r="BD13" s="31">
        <v>0</v>
      </c>
      <c r="BE13" s="31">
        <f>Tabla2[[#This Row],[RECURSOS FEDERALES CONVENIDOS (comprometido)]]-Tabla3[[#This Row],[RECURSOS FEDERALES CONVENIDOS (pagado)]]</f>
        <v>0</v>
      </c>
      <c r="BF13" s="31">
        <v>0</v>
      </c>
    </row>
    <row r="14" spans="1:58" ht="409.5" customHeight="1" x14ac:dyDescent="0.3">
      <c r="A14" s="61" t="s">
        <v>137</v>
      </c>
      <c r="B14" s="27" t="s">
        <v>109</v>
      </c>
      <c r="C14" s="41" t="s">
        <v>109</v>
      </c>
      <c r="D14" s="27" t="s">
        <v>156</v>
      </c>
      <c r="E14" s="25" t="s">
        <v>115</v>
      </c>
      <c r="F14" s="69" t="s">
        <v>163</v>
      </c>
      <c r="G14" s="41" t="s">
        <v>183</v>
      </c>
      <c r="H14" s="28" t="s">
        <v>189</v>
      </c>
      <c r="I14" s="33" t="s">
        <v>190</v>
      </c>
      <c r="J14" s="70">
        <v>61605</v>
      </c>
      <c r="K14" s="26" t="s">
        <v>117</v>
      </c>
      <c r="L14" s="64"/>
      <c r="M14" s="26" t="s">
        <v>118</v>
      </c>
      <c r="N14" s="65" t="s">
        <v>195</v>
      </c>
      <c r="O14" s="31">
        <f>SUM(Tabla2[[#This Row],[INGRESOS DE FUENTE LOCAL                     (aprobado)]:[RECURSOS ESTATALES (aprobado)]])</f>
        <v>400000</v>
      </c>
      <c r="P14" s="31">
        <v>0</v>
      </c>
      <c r="Q14" s="31">
        <v>0</v>
      </c>
      <c r="R14" s="31">
        <v>0</v>
      </c>
      <c r="S14" s="66">
        <v>0</v>
      </c>
      <c r="T14" s="71">
        <v>400000</v>
      </c>
      <c r="U14" s="65"/>
      <c r="V14" s="31">
        <f>SUM(Tabla2[[#This Row],[INGRESOS DE FUENTE LOCAL            (modificado)]:[RECURSOS ESTATALES (modificado)]])</f>
        <v>0</v>
      </c>
      <c r="W14" s="31">
        <f>SUM(Tabla2[[#This Row],[PARTICIPACIONES (modificado)]:[RECURSOS ESTATALES (modificado)]])</f>
        <v>0</v>
      </c>
      <c r="X14" s="31">
        <v>0</v>
      </c>
      <c r="Y14" s="31">
        <v>0</v>
      </c>
      <c r="Z14" s="31">
        <v>0</v>
      </c>
      <c r="AA14" s="31">
        <v>0</v>
      </c>
      <c r="AB14" s="31">
        <f>SUM(Tabla2[[#This Row],[INGRESOS DE FUENTE LOCAL       (comprometido)]:[RECURSOS ESTATALES (comprometido)]])</f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f>SUM(Tabla2[[#This Row],[INGRESOS DE FUENTE LOCAL              (devengado)]:[RECURSOS ESTATALES (devengado)]])</f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f>SUM(Tabla2[[#This Row],[INGRESOS DE FUENTE LOCAL                 (ejercido)]:[RECURSOS ESTATALES (ejercido)]])</f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f t="shared" si="0"/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43"/>
      <c r="BA14" s="31">
        <f>SUM(Tabla3[[#This Row],[INGRESOS DE FUENTE LOCAL                          (por ejercer)]:[RECURSOS ESTATALES        (por ejercer)]])</f>
        <v>0</v>
      </c>
      <c r="BB14" s="31">
        <v>0</v>
      </c>
      <c r="BC14" s="31">
        <v>0</v>
      </c>
      <c r="BD14" s="31">
        <v>0</v>
      </c>
      <c r="BE14" s="31">
        <f>Tabla2[[#This Row],[RECURSOS FEDERALES CONVENIDOS (comprometido)]]-Tabla3[[#This Row],[RECURSOS FEDERALES CONVENIDOS (pagado)]]</f>
        <v>0</v>
      </c>
      <c r="BF14" s="31">
        <v>0</v>
      </c>
    </row>
    <row r="15" spans="1:58" ht="408.75" customHeight="1" x14ac:dyDescent="0.3">
      <c r="A15" s="61" t="s">
        <v>138</v>
      </c>
      <c r="B15" s="27" t="s">
        <v>109</v>
      </c>
      <c r="C15" s="41" t="s">
        <v>130</v>
      </c>
      <c r="D15" s="27" t="s">
        <v>156</v>
      </c>
      <c r="E15" s="25" t="s">
        <v>115</v>
      </c>
      <c r="F15" s="69" t="s">
        <v>164</v>
      </c>
      <c r="G15" s="41" t="s">
        <v>184</v>
      </c>
      <c r="H15" s="28" t="s">
        <v>189</v>
      </c>
      <c r="I15" s="33" t="s">
        <v>190</v>
      </c>
      <c r="J15" s="70">
        <v>61305</v>
      </c>
      <c r="K15" s="26" t="s">
        <v>117</v>
      </c>
      <c r="L15" s="64" t="s">
        <v>207</v>
      </c>
      <c r="M15" s="26" t="s">
        <v>118</v>
      </c>
      <c r="N15" s="65" t="s">
        <v>195</v>
      </c>
      <c r="O15" s="31">
        <f>SUM(Tabla2[[#This Row],[INGRESOS DE FUENTE LOCAL                     (aprobado)]:[RECURSOS ESTATALES (aprobado)]])</f>
        <v>215000</v>
      </c>
      <c r="P15" s="31">
        <v>0</v>
      </c>
      <c r="Q15" s="31">
        <v>0</v>
      </c>
      <c r="R15" s="31">
        <v>0</v>
      </c>
      <c r="S15" s="67">
        <v>0</v>
      </c>
      <c r="T15" s="71">
        <v>215000</v>
      </c>
      <c r="U15" s="68"/>
      <c r="V15" s="31">
        <f>SUM(Tabla2[[#This Row],[INGRESOS DE FUENTE LOCAL            (modificado)]:[RECURSOS ESTATALES (modificado)]])</f>
        <v>0</v>
      </c>
      <c r="W15" s="31">
        <f>SUM(Tabla2[[#This Row],[PARTICIPACIONES (modificado)]:[RECURSOS ESTATALES (modificado)]])</f>
        <v>0</v>
      </c>
      <c r="X15" s="31">
        <v>0</v>
      </c>
      <c r="Y15" s="31">
        <v>0</v>
      </c>
      <c r="Z15" s="31">
        <v>0</v>
      </c>
      <c r="AA15" s="31">
        <v>0</v>
      </c>
      <c r="AB15" s="31">
        <f>SUM(Tabla2[[#This Row],[INGRESOS DE FUENTE LOCAL       (comprometido)]:[RECURSOS ESTATALES (comprometido)]])</f>
        <v>215000</v>
      </c>
      <c r="AC15" s="31">
        <v>0</v>
      </c>
      <c r="AD15" s="31">
        <v>0</v>
      </c>
      <c r="AE15" s="31">
        <v>0</v>
      </c>
      <c r="AF15" s="31">
        <v>0</v>
      </c>
      <c r="AG15" s="31">
        <v>215000</v>
      </c>
      <c r="AH15" s="31">
        <f>SUM(Tabla2[[#This Row],[INGRESOS DE FUENTE LOCAL              (devengado)]:[RECURSOS ESTATALES (devengado)]])</f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f>SUM(Tabla2[[#This Row],[INGRESOS DE FUENTE LOCAL                 (ejercido)]:[RECURSOS ESTATALES (ejercido)]])</f>
        <v>0</v>
      </c>
      <c r="AO15" s="31">
        <v>0</v>
      </c>
      <c r="AP15" s="31">
        <v>0</v>
      </c>
      <c r="AQ15" s="31">
        <v>0</v>
      </c>
      <c r="AR15" s="31" t="s">
        <v>204</v>
      </c>
      <c r="AS15" s="31">
        <v>0</v>
      </c>
      <c r="AT15" s="31">
        <f t="shared" si="0"/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43"/>
      <c r="BA15" s="31">
        <f>SUM(Tabla3[[#This Row],[INGRESOS DE FUENTE LOCAL                          (por ejercer)]:[RECURSOS ESTATALES        (por ejercer)]])</f>
        <v>215000</v>
      </c>
      <c r="BB15" s="31">
        <v>0</v>
      </c>
      <c r="BC15" s="31">
        <v>0</v>
      </c>
      <c r="BD15" s="31">
        <v>0</v>
      </c>
      <c r="BE15" s="31">
        <f>Tabla2[[#This Row],[RECURSOS FEDERALES CONVENIDOS (comprometido)]]-Tabla3[[#This Row],[RECURSOS FEDERALES CONVENIDOS (pagado)]]</f>
        <v>0</v>
      </c>
      <c r="BF15" s="31">
        <f>Tabla2[[#This Row],[RECURSOS ESTATALES (comprometido)]]-Tabla3[[#This Row],[RECURSOS ESTATALES (pagado)]]</f>
        <v>215000</v>
      </c>
    </row>
    <row r="16" spans="1:58" ht="409.6" customHeight="1" x14ac:dyDescent="0.3">
      <c r="A16" s="61" t="s">
        <v>139</v>
      </c>
      <c r="B16" s="27" t="s">
        <v>109</v>
      </c>
      <c r="C16" s="41" t="s">
        <v>128</v>
      </c>
      <c r="D16" s="27" t="s">
        <v>156</v>
      </c>
      <c r="E16" s="25" t="s">
        <v>115</v>
      </c>
      <c r="F16" s="69" t="s">
        <v>165</v>
      </c>
      <c r="G16" s="41" t="s">
        <v>185</v>
      </c>
      <c r="H16" s="28" t="s">
        <v>189</v>
      </c>
      <c r="I16" s="33" t="s">
        <v>190</v>
      </c>
      <c r="J16" s="70">
        <v>61605</v>
      </c>
      <c r="K16" s="26" t="s">
        <v>117</v>
      </c>
      <c r="L16" s="64"/>
      <c r="M16" s="26" t="s">
        <v>118</v>
      </c>
      <c r="N16" s="65" t="s">
        <v>195</v>
      </c>
      <c r="O16" s="31">
        <f>SUM(Tabla2[[#This Row],[INGRESOS DE FUENTE LOCAL                     (aprobado)]:[RECURSOS ESTATALES (aprobado)]])</f>
        <v>687463</v>
      </c>
      <c r="P16" s="31">
        <v>0</v>
      </c>
      <c r="Q16" s="31">
        <v>0</v>
      </c>
      <c r="R16" s="31">
        <v>0</v>
      </c>
      <c r="S16" s="67">
        <v>0</v>
      </c>
      <c r="T16" s="71">
        <v>687463</v>
      </c>
      <c r="U16" s="65" t="s">
        <v>197</v>
      </c>
      <c r="V16" s="31">
        <f>SUM(Tabla2[[#This Row],[INGRESOS DE FUENTE LOCAL            (modificado)]:[RECURSOS ESTATALES (modificado)]])</f>
        <v>11724.280000000028</v>
      </c>
      <c r="W16" s="31">
        <v>0</v>
      </c>
      <c r="X16" s="31">
        <v>0</v>
      </c>
      <c r="Y16" s="31">
        <v>0</v>
      </c>
      <c r="Z16" s="31">
        <v>0</v>
      </c>
      <c r="AA16" s="31">
        <f>699187.28-Tabla2[[#This Row],[RECURSOS ESTATALES (aprobado)]]</f>
        <v>11724.280000000028</v>
      </c>
      <c r="AB16" s="31">
        <f>SUM(Tabla2[[#This Row],[INGRESOS DE FUENTE LOCAL       (comprometido)]:[RECURSOS ESTATALES (comprometido)]])</f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f>SUM(Tabla2[[#This Row],[INGRESOS DE FUENTE LOCAL              (devengado)]:[RECURSOS ESTATALES (devengado)]])</f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f>SUM(Tabla2[[#This Row],[INGRESOS DE FUENTE LOCAL                 (ejercido)]:[RECURSOS ESTATALES (ejercido)]])</f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f t="shared" si="0"/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43"/>
      <c r="BA16" s="31">
        <f>SUM(Tabla3[[#This Row],[INGRESOS DE FUENTE LOCAL                          (por ejercer)]:[RECURSOS ESTATALES        (por ejercer)]])</f>
        <v>0</v>
      </c>
      <c r="BB16" s="31">
        <v>0</v>
      </c>
      <c r="BC16" s="31">
        <v>0</v>
      </c>
      <c r="BD16" s="31">
        <v>0</v>
      </c>
      <c r="BE16" s="31">
        <f>Tabla2[[#This Row],[RECURSOS FEDERALES CONVENIDOS (comprometido)]]-Tabla3[[#This Row],[RECURSOS FEDERALES CONVENIDOS (pagado)]]</f>
        <v>0</v>
      </c>
      <c r="BF16" s="31">
        <v>0</v>
      </c>
    </row>
    <row r="17" spans="1:61" ht="409.6" customHeight="1" x14ac:dyDescent="0.3">
      <c r="A17" s="61" t="s">
        <v>140</v>
      </c>
      <c r="B17" s="27" t="s">
        <v>109</v>
      </c>
      <c r="C17" s="41" t="s">
        <v>111</v>
      </c>
      <c r="D17" s="27" t="s">
        <v>155</v>
      </c>
      <c r="E17" s="25" t="s">
        <v>115</v>
      </c>
      <c r="F17" s="69" t="s">
        <v>166</v>
      </c>
      <c r="G17" s="41" t="s">
        <v>181</v>
      </c>
      <c r="H17" s="62">
        <v>520</v>
      </c>
      <c r="I17" s="63" t="s">
        <v>116</v>
      </c>
      <c r="J17" s="70">
        <v>61202</v>
      </c>
      <c r="K17" s="26" t="s">
        <v>117</v>
      </c>
      <c r="L17" s="64"/>
      <c r="M17" s="26" t="s">
        <v>118</v>
      </c>
      <c r="N17" s="65" t="s">
        <v>195</v>
      </c>
      <c r="O17" s="31">
        <f>SUM(Tabla2[[#This Row],[INGRESOS DE FUENTE LOCAL                     (aprobado)]:[RECURSOS ESTATALES (aprobado)]])</f>
        <v>1080000</v>
      </c>
      <c r="P17" s="31">
        <v>0</v>
      </c>
      <c r="Q17" s="31">
        <v>0</v>
      </c>
      <c r="R17" s="31">
        <v>0</v>
      </c>
      <c r="S17" s="66">
        <v>1080000</v>
      </c>
      <c r="T17" s="75">
        <v>0</v>
      </c>
      <c r="U17" s="68"/>
      <c r="V17" s="31">
        <f>SUM(Tabla2[[#This Row],[INGRESOS DE FUENTE LOCAL            (modificado)]:[RECURSOS ESTATALES (modificado)]])</f>
        <v>0</v>
      </c>
      <c r="W17" s="31">
        <f>SUM(Tabla2[[#This Row],[PARTICIPACIONES (modificado)]:[RECURSOS ESTATALES (modificado)]])</f>
        <v>0</v>
      </c>
      <c r="X17" s="31">
        <v>0</v>
      </c>
      <c r="Y17" s="31">
        <v>0</v>
      </c>
      <c r="Z17" s="31">
        <v>0</v>
      </c>
      <c r="AA17" s="31">
        <v>0</v>
      </c>
      <c r="AB17" s="31">
        <f>SUM(Tabla2[[#This Row],[INGRESOS DE FUENTE LOCAL       (comprometido)]:[RECURSOS ESTATALES (comprometido)]])</f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f>SUM(Tabla2[[#This Row],[INGRESOS DE FUENTE LOCAL              (devengado)]:[RECURSOS ESTATALES (devengado)]])</f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f>SUM(Tabla2[[#This Row],[INGRESOS DE FUENTE LOCAL                 (ejercido)]:[RECURSOS ESTATALES (ejercido)]])</f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f t="shared" si="0"/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43"/>
      <c r="BA17" s="31">
        <f>SUM(Tabla3[[#This Row],[INGRESOS DE FUENTE LOCAL                          (por ejercer)]:[RECURSOS ESTATALES        (por ejercer)]])</f>
        <v>0</v>
      </c>
      <c r="BB17" s="31">
        <v>0</v>
      </c>
      <c r="BC17" s="31">
        <v>0</v>
      </c>
      <c r="BD17" s="31">
        <v>0</v>
      </c>
      <c r="BE17" s="31">
        <f>Tabla2[[#This Row],[RECURSOS FEDERALES CONVENIDOS (comprometido)]]-Tabla3[[#This Row],[RECURSOS FEDERALES CONVENIDOS (pagado)]]</f>
        <v>0</v>
      </c>
      <c r="BF17" s="31">
        <v>0</v>
      </c>
    </row>
    <row r="18" spans="1:61" ht="377.25" customHeight="1" x14ac:dyDescent="0.3">
      <c r="A18" s="61" t="s">
        <v>141</v>
      </c>
      <c r="B18" s="27" t="s">
        <v>109</v>
      </c>
      <c r="C18" s="41" t="s">
        <v>112</v>
      </c>
      <c r="D18" s="27" t="s">
        <v>155</v>
      </c>
      <c r="E18" s="25" t="s">
        <v>115</v>
      </c>
      <c r="F18" s="69" t="s">
        <v>167</v>
      </c>
      <c r="G18" s="41" t="s">
        <v>186</v>
      </c>
      <c r="H18" s="62">
        <v>520</v>
      </c>
      <c r="I18" s="97" t="s">
        <v>116</v>
      </c>
      <c r="J18" s="70">
        <v>61204</v>
      </c>
      <c r="K18" s="26" t="s">
        <v>117</v>
      </c>
      <c r="L18" s="64" t="s">
        <v>206</v>
      </c>
      <c r="M18" s="26" t="s">
        <v>118</v>
      </c>
      <c r="N18" s="65" t="s">
        <v>195</v>
      </c>
      <c r="O18" s="31">
        <f>SUM(Tabla2[[#This Row],[INGRESOS DE FUENTE LOCAL                     (aprobado)]:[RECURSOS ESTATALES (aprobado)]])</f>
        <v>950000</v>
      </c>
      <c r="P18" s="98">
        <v>0</v>
      </c>
      <c r="Q18" s="31">
        <v>0</v>
      </c>
      <c r="R18" s="31">
        <v>0</v>
      </c>
      <c r="S18" s="66">
        <v>950000</v>
      </c>
      <c r="T18" s="67">
        <v>0</v>
      </c>
      <c r="U18" s="68"/>
      <c r="V18" s="31">
        <f>SUM(Tabla2[[#This Row],[INGRESOS DE FUENTE LOCAL            (modificado)]:[RECURSOS ESTATALES (modificado)]])</f>
        <v>0</v>
      </c>
      <c r="W18" s="31">
        <f>SUM(Tabla2[[#This Row],[PARTICIPACIONES (modificado)]:[RECURSOS ESTATALES (modificado)]])</f>
        <v>0</v>
      </c>
      <c r="X18" s="31">
        <v>0</v>
      </c>
      <c r="Y18" s="31">
        <v>0</v>
      </c>
      <c r="Z18" s="31">
        <v>0</v>
      </c>
      <c r="AA18" s="31">
        <v>0</v>
      </c>
      <c r="AB18" s="31">
        <f>SUM(Tabla2[[#This Row],[INGRESOS DE FUENTE LOCAL       (comprometido)]:[RECURSOS ESTATALES (comprometido)]])</f>
        <v>950000</v>
      </c>
      <c r="AC18" s="31">
        <v>0</v>
      </c>
      <c r="AD18" s="31">
        <v>0</v>
      </c>
      <c r="AE18" s="31">
        <v>0</v>
      </c>
      <c r="AF18" s="31">
        <v>950000</v>
      </c>
      <c r="AG18" s="31">
        <v>0</v>
      </c>
      <c r="AH18" s="31">
        <f>SUM(Tabla2[[#This Row],[INGRESOS DE FUENTE LOCAL              (devengado)]:[RECURSOS ESTATALES (devengado)]])</f>
        <v>950000</v>
      </c>
      <c r="AI18" s="31">
        <v>0</v>
      </c>
      <c r="AJ18" s="31">
        <v>0</v>
      </c>
      <c r="AK18" s="31">
        <v>0</v>
      </c>
      <c r="AL18" s="31">
        <v>950000</v>
      </c>
      <c r="AM18" s="31">
        <v>0</v>
      </c>
      <c r="AN18" s="31">
        <f>SUM(Tabla2[[#This Row],[INGRESOS DE FUENTE LOCAL                 (ejercido)]:[RECURSOS ESTATALES (ejercido)]])</f>
        <v>950000</v>
      </c>
      <c r="AO18" s="31">
        <v>0</v>
      </c>
      <c r="AP18" s="31">
        <v>0</v>
      </c>
      <c r="AQ18" s="31">
        <v>0</v>
      </c>
      <c r="AR18" s="31">
        <v>950000</v>
      </c>
      <c r="AS18" s="31">
        <v>0</v>
      </c>
      <c r="AT18" s="31">
        <f t="shared" si="0"/>
        <v>950000</v>
      </c>
      <c r="AU18" s="31">
        <v>0</v>
      </c>
      <c r="AV18" s="31">
        <v>0</v>
      </c>
      <c r="AW18" s="31">
        <v>0</v>
      </c>
      <c r="AX18" s="31">
        <v>950000</v>
      </c>
      <c r="AY18" s="31">
        <v>0</v>
      </c>
      <c r="AZ18" s="43"/>
      <c r="BA18" s="31">
        <f>SUM(Tabla3[[#This Row],[INGRESOS DE FUENTE LOCAL                          (por ejercer)]:[RECURSOS ESTATALES        (por ejercer)]])</f>
        <v>0</v>
      </c>
      <c r="BB18" s="31">
        <v>0</v>
      </c>
      <c r="BC18" s="31">
        <v>0</v>
      </c>
      <c r="BD18" s="31">
        <v>0</v>
      </c>
      <c r="BE18" s="31">
        <f>Tabla2[[#This Row],[RECURSOS FEDERALES CONVENIDOS (comprometido)]]-Tabla3[[#This Row],[RECURSOS FEDERALES CONVENIDOS (pagado)]]</f>
        <v>0</v>
      </c>
      <c r="BF18" s="31">
        <v>0</v>
      </c>
    </row>
    <row r="19" spans="1:61" ht="409.5" customHeight="1" x14ac:dyDescent="0.3">
      <c r="A19" s="61" t="s">
        <v>196</v>
      </c>
      <c r="B19" s="27" t="s">
        <v>109</v>
      </c>
      <c r="C19" s="41" t="s">
        <v>113</v>
      </c>
      <c r="D19" s="27" t="s">
        <v>155</v>
      </c>
      <c r="E19" s="25" t="s">
        <v>115</v>
      </c>
      <c r="F19" s="69" t="s">
        <v>168</v>
      </c>
      <c r="G19" s="41" t="s">
        <v>187</v>
      </c>
      <c r="H19" s="62">
        <v>520</v>
      </c>
      <c r="I19" s="63" t="s">
        <v>116</v>
      </c>
      <c r="J19" s="70">
        <v>61306</v>
      </c>
      <c r="K19" s="26" t="s">
        <v>117</v>
      </c>
      <c r="L19" s="64" t="s">
        <v>206</v>
      </c>
      <c r="M19" s="26" t="s">
        <v>118</v>
      </c>
      <c r="N19" s="65" t="s">
        <v>195</v>
      </c>
      <c r="O19" s="31">
        <f>SUM(Tabla2[[#This Row],[INGRESOS DE FUENTE LOCAL                     (aprobado)]:[RECURSOS ESTATALES (aprobado)]])</f>
        <v>1015000</v>
      </c>
      <c r="P19" s="31">
        <v>0</v>
      </c>
      <c r="Q19" s="31">
        <v>0</v>
      </c>
      <c r="R19" s="31">
        <v>0</v>
      </c>
      <c r="S19" s="66">
        <v>1015000</v>
      </c>
      <c r="T19" s="67">
        <v>0</v>
      </c>
      <c r="U19" s="68"/>
      <c r="V19" s="31">
        <f>SUM(Tabla2[[#This Row],[INGRESOS DE FUENTE LOCAL            (modificado)]:[RECURSOS ESTATALES (modificado)]])</f>
        <v>0</v>
      </c>
      <c r="W19" s="31">
        <f>SUM(Tabla2[[#This Row],[PARTICIPACIONES (modificado)]:[RECURSOS ESTATALES (modificado)]])</f>
        <v>0</v>
      </c>
      <c r="X19" s="31">
        <v>0</v>
      </c>
      <c r="Y19" s="31">
        <v>0</v>
      </c>
      <c r="Z19" s="31">
        <v>0</v>
      </c>
      <c r="AA19" s="31">
        <v>0</v>
      </c>
      <c r="AB19" s="31">
        <f>SUM(Tabla2[[#This Row],[INGRESOS DE FUENTE LOCAL       (comprometido)]:[RECURSOS ESTATALES (comprometido)]])</f>
        <v>1015000</v>
      </c>
      <c r="AC19" s="31">
        <v>0</v>
      </c>
      <c r="AD19" s="31">
        <v>0</v>
      </c>
      <c r="AE19" s="31">
        <v>0</v>
      </c>
      <c r="AF19" s="31">
        <v>1015000</v>
      </c>
      <c r="AG19" s="31">
        <v>0</v>
      </c>
      <c r="AH19" s="31">
        <f>SUM(Tabla2[[#This Row],[INGRESOS DE FUENTE LOCAL              (devengado)]:[RECURSOS ESTATALES (devengado)]])</f>
        <v>1015000</v>
      </c>
      <c r="AI19" s="31">
        <v>0</v>
      </c>
      <c r="AJ19" s="31">
        <v>0</v>
      </c>
      <c r="AK19" s="31">
        <v>0</v>
      </c>
      <c r="AL19" s="31">
        <v>1015000</v>
      </c>
      <c r="AM19" s="31">
        <v>0</v>
      </c>
      <c r="AN19" s="31">
        <f>SUM(Tabla2[[#This Row],[INGRESOS DE FUENTE LOCAL                 (ejercido)]:[RECURSOS ESTATALES (ejercido)]])</f>
        <v>1015000</v>
      </c>
      <c r="AO19" s="31">
        <v>0</v>
      </c>
      <c r="AP19" s="31">
        <v>0</v>
      </c>
      <c r="AQ19" s="31">
        <v>0</v>
      </c>
      <c r="AR19" s="31">
        <v>1015000</v>
      </c>
      <c r="AS19" s="31">
        <v>0</v>
      </c>
      <c r="AT19" s="31">
        <f t="shared" si="0"/>
        <v>1015000</v>
      </c>
      <c r="AU19" s="31">
        <v>0</v>
      </c>
      <c r="AV19" s="31">
        <v>0</v>
      </c>
      <c r="AW19" s="31">
        <v>0</v>
      </c>
      <c r="AX19" s="31">
        <v>1015000</v>
      </c>
      <c r="AY19" s="31">
        <v>0</v>
      </c>
      <c r="AZ19" s="43"/>
      <c r="BA19" s="31">
        <f>SUM(Tabla3[[#This Row],[INGRESOS DE FUENTE LOCAL                          (por ejercer)]:[RECURSOS ESTATALES        (por ejercer)]])</f>
        <v>0</v>
      </c>
      <c r="BB19" s="31">
        <v>0</v>
      </c>
      <c r="BC19" s="31">
        <v>0</v>
      </c>
      <c r="BD19" s="31">
        <v>0</v>
      </c>
      <c r="BE19" s="31">
        <f>Tabla2[[#This Row],[RECURSOS FEDERALES CONVENIDOS (comprometido)]]-Tabla3[[#This Row],[RECURSOS FEDERALES CONVENIDOS (pagado)]]</f>
        <v>0</v>
      </c>
      <c r="BF19" s="31">
        <v>0</v>
      </c>
    </row>
    <row r="20" spans="1:61" ht="409.5" customHeight="1" x14ac:dyDescent="0.3">
      <c r="A20" s="61" t="s">
        <v>142</v>
      </c>
      <c r="B20" s="27" t="s">
        <v>109</v>
      </c>
      <c r="C20" s="41" t="s">
        <v>113</v>
      </c>
      <c r="D20" s="27" t="s">
        <v>155</v>
      </c>
      <c r="E20" s="25" t="s">
        <v>115</v>
      </c>
      <c r="F20" s="69" t="s">
        <v>169</v>
      </c>
      <c r="G20" s="41" t="s">
        <v>187</v>
      </c>
      <c r="H20" s="62">
        <v>520</v>
      </c>
      <c r="I20" s="63" t="s">
        <v>116</v>
      </c>
      <c r="J20" s="70">
        <v>61605</v>
      </c>
      <c r="K20" s="26" t="s">
        <v>117</v>
      </c>
      <c r="L20" s="64" t="s">
        <v>208</v>
      </c>
      <c r="M20" s="26" t="s">
        <v>118</v>
      </c>
      <c r="N20" s="65" t="s">
        <v>195</v>
      </c>
      <c r="O20" s="31">
        <f>SUM(Tabla2[[#This Row],[INGRESOS DE FUENTE LOCAL                     (aprobado)]:[RECURSOS ESTATALES (aprobado)]])</f>
        <v>1735000</v>
      </c>
      <c r="P20" s="31">
        <v>0</v>
      </c>
      <c r="Q20" s="31">
        <v>0</v>
      </c>
      <c r="R20" s="31">
        <v>0</v>
      </c>
      <c r="S20" s="66">
        <v>1735000</v>
      </c>
      <c r="T20" s="67">
        <v>0</v>
      </c>
      <c r="U20" s="72"/>
      <c r="V20" s="31">
        <f>SUM(Tabla2[[#This Row],[INGRESOS DE FUENTE LOCAL            (modificado)]:[RECURSOS ESTATALES (modificado)]])</f>
        <v>0</v>
      </c>
      <c r="W20" s="31">
        <f>SUM(Tabla2[[#This Row],[PARTICIPACIONES (modificado)]:[RECURSOS ESTATALES (modificado)]])</f>
        <v>0</v>
      </c>
      <c r="X20" s="31">
        <v>0</v>
      </c>
      <c r="Y20" s="31">
        <v>0</v>
      </c>
      <c r="Z20" s="31">
        <v>0</v>
      </c>
      <c r="AA20" s="31">
        <v>0</v>
      </c>
      <c r="AB20" s="31">
        <f>SUM(Tabla2[[#This Row],[INGRESOS DE FUENTE LOCAL       (comprometido)]:[RECURSOS ESTATALES (comprometido)]])</f>
        <v>1735000</v>
      </c>
      <c r="AC20" s="31">
        <v>0</v>
      </c>
      <c r="AD20" s="31">
        <v>0</v>
      </c>
      <c r="AE20" s="31">
        <v>0</v>
      </c>
      <c r="AF20" s="31">
        <v>1735000</v>
      </c>
      <c r="AG20" s="31">
        <v>0</v>
      </c>
      <c r="AH20" s="31">
        <f>SUM(Tabla2[[#This Row],[INGRESOS DE FUENTE LOCAL              (devengado)]:[RECURSOS ESTATALES (devengado)]])</f>
        <v>1735000</v>
      </c>
      <c r="AI20" s="31">
        <v>0</v>
      </c>
      <c r="AJ20" s="31">
        <v>0</v>
      </c>
      <c r="AK20" s="31">
        <v>0</v>
      </c>
      <c r="AL20" s="31">
        <v>1735000</v>
      </c>
      <c r="AM20" s="31">
        <v>0</v>
      </c>
      <c r="AN20" s="31">
        <f>SUM(Tabla2[[#This Row],[INGRESOS DE FUENTE LOCAL                 (ejercido)]:[RECURSOS ESTATALES (ejercido)]])</f>
        <v>1735000</v>
      </c>
      <c r="AO20" s="31">
        <v>0</v>
      </c>
      <c r="AP20" s="31">
        <v>0</v>
      </c>
      <c r="AQ20" s="31">
        <v>0</v>
      </c>
      <c r="AR20" s="31">
        <v>1735000</v>
      </c>
      <c r="AS20" s="31">
        <v>0</v>
      </c>
      <c r="AT20" s="31">
        <f t="shared" si="0"/>
        <v>1498785.99</v>
      </c>
      <c r="AU20" s="31">
        <v>0</v>
      </c>
      <c r="AV20" s="31">
        <v>0</v>
      </c>
      <c r="AW20" s="31">
        <v>0</v>
      </c>
      <c r="AX20" s="31">
        <v>1498785.99</v>
      </c>
      <c r="AY20" s="31">
        <v>0</v>
      </c>
      <c r="AZ20" s="43"/>
      <c r="BA20" s="31">
        <f>SUM(Tabla3[[#This Row],[INGRESOS DE FUENTE LOCAL                          (por ejercer)]:[RECURSOS ESTATALES        (por ejercer)]])</f>
        <v>236214.01</v>
      </c>
      <c r="BB20" s="31">
        <v>0</v>
      </c>
      <c r="BC20" s="31">
        <v>0</v>
      </c>
      <c r="BD20" s="31">
        <v>0</v>
      </c>
      <c r="BE20" s="31">
        <f>Tabla2[[#This Row],[RECURSOS FEDERALES CONVENIDOS (comprometido)]]-Tabla3[[#This Row],[RECURSOS FEDERALES CONVENIDOS (pagado)]]</f>
        <v>236214.01</v>
      </c>
      <c r="BF20" s="31">
        <v>0</v>
      </c>
    </row>
    <row r="21" spans="1:61" ht="409.6" customHeight="1" x14ac:dyDescent="0.3">
      <c r="A21" s="61" t="s">
        <v>143</v>
      </c>
      <c r="B21" s="27" t="s">
        <v>109</v>
      </c>
      <c r="C21" s="41" t="s">
        <v>110</v>
      </c>
      <c r="D21" s="27" t="s">
        <v>155</v>
      </c>
      <c r="E21" s="25" t="s">
        <v>115</v>
      </c>
      <c r="F21" s="69" t="s">
        <v>160</v>
      </c>
      <c r="G21" s="41" t="s">
        <v>179</v>
      </c>
      <c r="H21" s="62">
        <v>520</v>
      </c>
      <c r="I21" s="63" t="s">
        <v>116</v>
      </c>
      <c r="J21" s="70">
        <v>61605</v>
      </c>
      <c r="K21" s="26" t="s">
        <v>117</v>
      </c>
      <c r="L21" s="64"/>
      <c r="M21" s="26" t="s">
        <v>118</v>
      </c>
      <c r="N21" s="65" t="s">
        <v>195</v>
      </c>
      <c r="O21" s="31">
        <f>SUM(Tabla2[[#This Row],[INGRESOS DE FUENTE LOCAL                     (aprobado)]:[RECURSOS ESTATALES (aprobado)]])</f>
        <v>902000</v>
      </c>
      <c r="P21" s="31">
        <v>0</v>
      </c>
      <c r="Q21" s="31">
        <v>0</v>
      </c>
      <c r="R21" s="31">
        <v>0</v>
      </c>
      <c r="S21" s="66">
        <v>902000</v>
      </c>
      <c r="T21" s="71">
        <v>0</v>
      </c>
      <c r="U21" s="68"/>
      <c r="V21" s="31">
        <f>SUM(Tabla2[[#This Row],[INGRESOS DE FUENTE LOCAL            (modificado)]:[RECURSOS ESTATALES (modificado)]])</f>
        <v>0</v>
      </c>
      <c r="W21" s="31">
        <f>SUM(Tabla2[[#This Row],[PARTICIPACIONES (modificado)]:[RECURSOS ESTATALES (modificado)]])</f>
        <v>0</v>
      </c>
      <c r="X21" s="31">
        <v>0</v>
      </c>
      <c r="Y21" s="31">
        <v>0</v>
      </c>
      <c r="Z21" s="31">
        <v>0</v>
      </c>
      <c r="AA21" s="31">
        <v>0</v>
      </c>
      <c r="AB21" s="31">
        <f>SUM(Tabla2[[#This Row],[INGRESOS DE FUENTE LOCAL       (comprometido)]:[RECURSOS ESTATALES (comprometido)]])</f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f>SUM(Tabla2[[#This Row],[INGRESOS DE FUENTE LOCAL              (devengado)]:[RECURSOS ESTATALES (devengado)]])</f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f>SUM(Tabla2[[#This Row],[INGRESOS DE FUENTE LOCAL                 (ejercido)]:[RECURSOS ESTATALES (ejercido)]])</f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f t="shared" si="0"/>
        <v>0</v>
      </c>
      <c r="AU21" s="31">
        <v>0</v>
      </c>
      <c r="AV21" s="31">
        <v>0</v>
      </c>
      <c r="AW21" s="31">
        <v>0</v>
      </c>
      <c r="AX21" s="31">
        <v>0</v>
      </c>
      <c r="AY21" s="31">
        <v>0</v>
      </c>
      <c r="AZ21" s="43"/>
      <c r="BA21" s="31">
        <f>SUM(Tabla3[[#This Row],[INGRESOS DE FUENTE LOCAL                          (por ejercer)]:[RECURSOS ESTATALES        (por ejercer)]])</f>
        <v>0</v>
      </c>
      <c r="BB21" s="31">
        <v>0</v>
      </c>
      <c r="BC21" s="31">
        <v>0</v>
      </c>
      <c r="BD21" s="31">
        <v>0</v>
      </c>
      <c r="BE21" s="31">
        <f>Tabla2[[#This Row],[RECURSOS FEDERALES CONVENIDOS (comprometido)]]-Tabla3[[#This Row],[RECURSOS FEDERALES CONVENIDOS (pagado)]]</f>
        <v>0</v>
      </c>
      <c r="BF21" s="31">
        <v>0</v>
      </c>
    </row>
    <row r="22" spans="1:61" ht="366.75" customHeight="1" x14ac:dyDescent="0.3">
      <c r="A22" s="61" t="s">
        <v>144</v>
      </c>
      <c r="B22" s="27" t="s">
        <v>109</v>
      </c>
      <c r="C22" s="41" t="s">
        <v>110</v>
      </c>
      <c r="D22" s="27" t="s">
        <v>155</v>
      </c>
      <c r="E22" s="25" t="s">
        <v>115</v>
      </c>
      <c r="F22" s="69" t="s">
        <v>170</v>
      </c>
      <c r="G22" s="41" t="s">
        <v>179</v>
      </c>
      <c r="H22" s="62">
        <v>520</v>
      </c>
      <c r="I22" s="63" t="s">
        <v>116</v>
      </c>
      <c r="J22" s="70">
        <v>61605</v>
      </c>
      <c r="K22" s="26" t="s">
        <v>117</v>
      </c>
      <c r="L22" s="64" t="s">
        <v>208</v>
      </c>
      <c r="M22" s="26" t="s">
        <v>118</v>
      </c>
      <c r="N22" s="65" t="s">
        <v>195</v>
      </c>
      <c r="O22" s="31">
        <f>SUM(Tabla2[[#This Row],[INGRESOS DE FUENTE LOCAL                     (aprobado)]:[RECURSOS ESTATALES (aprobado)]])</f>
        <v>1105000</v>
      </c>
      <c r="P22" s="31">
        <v>0</v>
      </c>
      <c r="Q22" s="31">
        <v>0</v>
      </c>
      <c r="R22" s="31">
        <v>0</v>
      </c>
      <c r="S22" s="66">
        <v>1105000</v>
      </c>
      <c r="T22" s="71">
        <v>0</v>
      </c>
      <c r="U22" s="68"/>
      <c r="V22" s="31">
        <f>SUM(Tabla2[[#This Row],[INGRESOS DE FUENTE LOCAL            (modificado)]:[RECURSOS ESTATALES (modificado)]])</f>
        <v>0</v>
      </c>
      <c r="W22" s="31">
        <f>SUM(Tabla2[[#This Row],[PARTICIPACIONES (modificado)]:[RECURSOS ESTATALES (modificado)]])</f>
        <v>0</v>
      </c>
      <c r="X22" s="31">
        <v>0</v>
      </c>
      <c r="Y22" s="31">
        <v>0</v>
      </c>
      <c r="Z22" s="31">
        <v>0</v>
      </c>
      <c r="AA22" s="31">
        <v>0</v>
      </c>
      <c r="AB22" s="31">
        <f>SUM(Tabla2[[#This Row],[INGRESOS DE FUENTE LOCAL       (comprometido)]:[RECURSOS ESTATALES (comprometido)]])</f>
        <v>1105000</v>
      </c>
      <c r="AC22" s="31">
        <v>0</v>
      </c>
      <c r="AD22" s="31">
        <v>0</v>
      </c>
      <c r="AE22" s="31">
        <v>0</v>
      </c>
      <c r="AF22" s="31">
        <v>1105000</v>
      </c>
      <c r="AG22" s="31">
        <v>0</v>
      </c>
      <c r="AH22" s="31">
        <f>SUM(Tabla2[[#This Row],[INGRESOS DE FUENTE LOCAL              (devengado)]:[RECURSOS ESTATALES (devengado)]])</f>
        <v>1105000</v>
      </c>
      <c r="AI22" s="31">
        <v>0</v>
      </c>
      <c r="AJ22" s="31">
        <v>0</v>
      </c>
      <c r="AK22" s="31">
        <v>0</v>
      </c>
      <c r="AL22" s="31">
        <v>1105000</v>
      </c>
      <c r="AM22" s="31">
        <v>0</v>
      </c>
      <c r="AN22" s="31">
        <f>SUM(Tabla2[[#This Row],[INGRESOS DE FUENTE LOCAL                 (ejercido)]:[RECURSOS ESTATALES (ejercido)]])</f>
        <v>1105000</v>
      </c>
      <c r="AO22" s="31">
        <v>0</v>
      </c>
      <c r="AP22" s="31">
        <v>0</v>
      </c>
      <c r="AQ22" s="31">
        <v>0</v>
      </c>
      <c r="AR22" s="31">
        <v>1105000</v>
      </c>
      <c r="AS22" s="31">
        <v>0</v>
      </c>
      <c r="AT22" s="31">
        <f t="shared" si="0"/>
        <v>940904.39</v>
      </c>
      <c r="AU22" s="31">
        <v>0</v>
      </c>
      <c r="AV22" s="31">
        <v>0</v>
      </c>
      <c r="AW22" s="31">
        <v>0</v>
      </c>
      <c r="AX22" s="31">
        <v>940904.39</v>
      </c>
      <c r="AY22" s="31">
        <v>0</v>
      </c>
      <c r="AZ22" s="43"/>
      <c r="BA22" s="31">
        <f>SUM(Tabla3[[#This Row],[INGRESOS DE FUENTE LOCAL                          (por ejercer)]:[RECURSOS ESTATALES        (por ejercer)]])</f>
        <v>164095.60999999999</v>
      </c>
      <c r="BB22" s="31">
        <v>0</v>
      </c>
      <c r="BC22" s="31">
        <v>0</v>
      </c>
      <c r="BD22" s="31">
        <v>0</v>
      </c>
      <c r="BE22" s="31">
        <f>Tabla2[[#This Row],[RECURSOS FEDERALES CONVENIDOS (comprometido)]]-Tabla3[[#This Row],[RECURSOS FEDERALES CONVENIDOS (pagado)]]</f>
        <v>164095.60999999999</v>
      </c>
      <c r="BF22" s="31">
        <v>0</v>
      </c>
      <c r="BG22" s="15"/>
      <c r="BH22" s="15"/>
      <c r="BI22" s="15"/>
    </row>
    <row r="23" spans="1:61" ht="396.75" customHeight="1" x14ac:dyDescent="0.3">
      <c r="A23" s="61" t="s">
        <v>145</v>
      </c>
      <c r="B23" s="27" t="s">
        <v>109</v>
      </c>
      <c r="C23" s="41" t="s">
        <v>109</v>
      </c>
      <c r="D23" s="27" t="s">
        <v>155</v>
      </c>
      <c r="E23" s="25" t="s">
        <v>115</v>
      </c>
      <c r="F23" s="69" t="s">
        <v>171</v>
      </c>
      <c r="G23" s="41" t="s">
        <v>127</v>
      </c>
      <c r="H23" s="62">
        <v>520</v>
      </c>
      <c r="I23" s="63" t="s">
        <v>116</v>
      </c>
      <c r="J23" s="70">
        <v>61605</v>
      </c>
      <c r="K23" s="26" t="s">
        <v>117</v>
      </c>
      <c r="L23" s="64"/>
      <c r="M23" s="26" t="s">
        <v>118</v>
      </c>
      <c r="N23" s="65" t="s">
        <v>195</v>
      </c>
      <c r="O23" s="31">
        <f>SUM(Tabla2[[#This Row],[INGRESOS DE FUENTE LOCAL                     (aprobado)]:[RECURSOS ESTATALES (aprobado)]])</f>
        <v>1472648</v>
      </c>
      <c r="P23" s="31">
        <v>0</v>
      </c>
      <c r="Q23" s="31">
        <v>0</v>
      </c>
      <c r="R23" s="31">
        <v>0</v>
      </c>
      <c r="S23" s="66">
        <v>1472648</v>
      </c>
      <c r="T23" s="71">
        <v>0</v>
      </c>
      <c r="U23" s="29"/>
      <c r="V23" s="31">
        <f>SUM(Tabla2[[#This Row],[INGRESOS DE FUENTE LOCAL            (modificado)]:[RECURSOS ESTATALES (modificado)]])</f>
        <v>0</v>
      </c>
      <c r="W23" s="31">
        <f>SUM(Tabla2[[#This Row],[PARTICIPACIONES (modificado)]:[RECURSOS ESTATALES (modificado)]])</f>
        <v>0</v>
      </c>
      <c r="X23" s="31">
        <v>0</v>
      </c>
      <c r="Y23" s="31">
        <v>0</v>
      </c>
      <c r="Z23" s="31">
        <v>0</v>
      </c>
      <c r="AA23" s="31">
        <v>0</v>
      </c>
      <c r="AB23" s="31">
        <f>SUM(Tabla2[[#This Row],[INGRESOS DE FUENTE LOCAL       (comprometido)]:[RECURSOS ESTATALES (comprometido)]])</f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f>SUM(Tabla2[[#This Row],[INGRESOS DE FUENTE LOCAL              (devengado)]:[RECURSOS ESTATALES (devengado)]])</f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f>SUM(Tabla2[[#This Row],[INGRESOS DE FUENTE LOCAL                 (ejercido)]:[RECURSOS ESTATALES (ejercido)]])</f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f t="shared" si="0"/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43"/>
      <c r="BA23" s="31">
        <f>SUM(Tabla3[[#This Row],[INGRESOS DE FUENTE LOCAL                          (por ejercer)]:[RECURSOS ESTATALES        (por ejercer)]])</f>
        <v>0</v>
      </c>
      <c r="BB23" s="31">
        <v>0</v>
      </c>
      <c r="BC23" s="31">
        <v>0</v>
      </c>
      <c r="BD23" s="31">
        <v>0</v>
      </c>
      <c r="BE23" s="31">
        <f>Tabla2[[#This Row],[RECURSOS FEDERALES CONVENIDOS (comprometido)]]-Tabla3[[#This Row],[RECURSOS FEDERALES CONVENIDOS (pagado)]]</f>
        <v>0</v>
      </c>
      <c r="BF23" s="31">
        <v>0</v>
      </c>
    </row>
    <row r="24" spans="1:61" ht="409.6" customHeight="1" x14ac:dyDescent="0.3">
      <c r="A24" s="61" t="s">
        <v>146</v>
      </c>
      <c r="B24" s="27" t="s">
        <v>109</v>
      </c>
      <c r="C24" s="41" t="s">
        <v>111</v>
      </c>
      <c r="D24" s="27" t="s">
        <v>155</v>
      </c>
      <c r="E24" s="25" t="s">
        <v>115</v>
      </c>
      <c r="F24" s="69" t="s">
        <v>172</v>
      </c>
      <c r="G24" s="41" t="s">
        <v>184</v>
      </c>
      <c r="H24" s="62">
        <v>520</v>
      </c>
      <c r="I24" s="63" t="s">
        <v>116</v>
      </c>
      <c r="J24" s="70">
        <v>61605</v>
      </c>
      <c r="K24" s="26" t="s">
        <v>117</v>
      </c>
      <c r="L24" s="64" t="s">
        <v>208</v>
      </c>
      <c r="M24" s="26" t="s">
        <v>118</v>
      </c>
      <c r="N24" s="65" t="s">
        <v>195</v>
      </c>
      <c r="O24" s="31">
        <f>SUM(Tabla2[[#This Row],[INGRESOS DE FUENTE LOCAL                     (aprobado)]:[RECURSOS ESTATALES (aprobado)]])</f>
        <v>955000</v>
      </c>
      <c r="P24" s="31">
        <v>0</v>
      </c>
      <c r="Q24" s="31">
        <v>0</v>
      </c>
      <c r="R24" s="31">
        <v>0</v>
      </c>
      <c r="S24" s="66">
        <v>955000</v>
      </c>
      <c r="T24" s="71">
        <v>0</v>
      </c>
      <c r="U24" s="68"/>
      <c r="V24" s="31">
        <f>SUM(Tabla2[[#This Row],[INGRESOS DE FUENTE LOCAL            (modificado)]:[RECURSOS ESTATALES (modificado)]])</f>
        <v>0</v>
      </c>
      <c r="W24" s="31">
        <f>SUM(Tabla2[[#This Row],[PARTICIPACIONES (modificado)]:[RECURSOS ESTATALES (modificado)]])</f>
        <v>0</v>
      </c>
      <c r="X24" s="31">
        <v>0</v>
      </c>
      <c r="Y24" s="31">
        <v>0</v>
      </c>
      <c r="Z24" s="31">
        <v>0</v>
      </c>
      <c r="AA24" s="31">
        <v>0</v>
      </c>
      <c r="AB24" s="31">
        <f>SUM(Tabla2[[#This Row],[INGRESOS DE FUENTE LOCAL       (comprometido)]:[RECURSOS ESTATALES (comprometido)]])</f>
        <v>955000</v>
      </c>
      <c r="AC24" s="31">
        <v>0</v>
      </c>
      <c r="AD24" s="31">
        <v>0</v>
      </c>
      <c r="AE24" s="31">
        <v>0</v>
      </c>
      <c r="AF24" s="31">
        <v>955000</v>
      </c>
      <c r="AG24" s="31">
        <v>0</v>
      </c>
      <c r="AH24" s="31">
        <f>SUM(Tabla2[[#This Row],[INGRESOS DE FUENTE LOCAL              (devengado)]:[RECURSOS ESTATALES (devengado)]])</f>
        <v>955000</v>
      </c>
      <c r="AI24" s="31">
        <v>0</v>
      </c>
      <c r="AJ24" s="31">
        <v>0</v>
      </c>
      <c r="AK24" s="31">
        <v>0</v>
      </c>
      <c r="AL24" s="31">
        <v>955000</v>
      </c>
      <c r="AM24" s="31">
        <v>0</v>
      </c>
      <c r="AN24" s="31">
        <f>SUM(Tabla2[[#This Row],[INGRESOS DE FUENTE LOCAL                 (ejercido)]:[RECURSOS ESTATALES (ejercido)]])</f>
        <v>955000</v>
      </c>
      <c r="AO24" s="31">
        <v>0</v>
      </c>
      <c r="AP24" s="31">
        <v>0</v>
      </c>
      <c r="AQ24" s="31">
        <v>0</v>
      </c>
      <c r="AR24" s="31">
        <v>955000</v>
      </c>
      <c r="AS24" s="31">
        <v>0</v>
      </c>
      <c r="AT24" s="31">
        <f t="shared" si="0"/>
        <v>382010.61</v>
      </c>
      <c r="AU24" s="31">
        <v>0</v>
      </c>
      <c r="AV24" s="31">
        <v>0</v>
      </c>
      <c r="AW24" s="31">
        <v>0</v>
      </c>
      <c r="AX24" s="31">
        <v>382010.61</v>
      </c>
      <c r="AY24" s="31" t="s">
        <v>210</v>
      </c>
      <c r="AZ24" s="43"/>
      <c r="BA24" s="31">
        <f>SUM(Tabla3[[#This Row],[INGRESOS DE FUENTE LOCAL                          (por ejercer)]:[RECURSOS ESTATALES        (por ejercer)]])</f>
        <v>572989.39</v>
      </c>
      <c r="BB24" s="31">
        <v>0</v>
      </c>
      <c r="BC24" s="31">
        <v>0</v>
      </c>
      <c r="BD24" s="31">
        <v>0</v>
      </c>
      <c r="BE24" s="31">
        <f>Tabla2[[#This Row],[RECURSOS FEDERALES CONVENIDOS (comprometido)]]-Tabla3[[#This Row],[RECURSOS FEDERALES CONVENIDOS (pagado)]]</f>
        <v>572989.39</v>
      </c>
      <c r="BF24" s="31">
        <v>0</v>
      </c>
    </row>
    <row r="25" spans="1:61" ht="338.25" customHeight="1" x14ac:dyDescent="0.3">
      <c r="A25" s="61" t="s">
        <v>147</v>
      </c>
      <c r="B25" s="27" t="s">
        <v>109</v>
      </c>
      <c r="C25" s="41" t="s">
        <v>111</v>
      </c>
      <c r="D25" s="27" t="s">
        <v>156</v>
      </c>
      <c r="E25" s="25" t="s">
        <v>115</v>
      </c>
      <c r="F25" s="69" t="s">
        <v>173</v>
      </c>
      <c r="G25" s="41" t="s">
        <v>184</v>
      </c>
      <c r="H25" s="62">
        <v>520</v>
      </c>
      <c r="I25" s="63" t="s">
        <v>116</v>
      </c>
      <c r="J25" s="70">
        <v>61306</v>
      </c>
      <c r="K25" s="26" t="s">
        <v>117</v>
      </c>
      <c r="L25" s="64" t="s">
        <v>206</v>
      </c>
      <c r="M25" s="26" t="s">
        <v>118</v>
      </c>
      <c r="N25" s="65" t="s">
        <v>195</v>
      </c>
      <c r="O25" s="31">
        <f>SUM(Tabla2[[#This Row],[INGRESOS DE FUENTE LOCAL                     (aprobado)]:[RECURSOS ESTATALES (aprobado)]])</f>
        <v>260000</v>
      </c>
      <c r="P25" s="31">
        <v>0</v>
      </c>
      <c r="Q25" s="31">
        <v>0</v>
      </c>
      <c r="R25" s="31">
        <v>0</v>
      </c>
      <c r="S25" s="66">
        <v>260000</v>
      </c>
      <c r="T25" s="71">
        <v>0</v>
      </c>
      <c r="U25" s="68"/>
      <c r="V25" s="31">
        <f>SUM(Tabla2[[#This Row],[INGRESOS DE FUENTE LOCAL            (modificado)]:[RECURSOS ESTATALES (modificado)]])</f>
        <v>0</v>
      </c>
      <c r="W25" s="31">
        <f>SUM(Tabla2[[#This Row],[PARTICIPACIONES (modificado)]:[RECURSOS ESTATALES (modificado)]])</f>
        <v>0</v>
      </c>
      <c r="X25" s="31">
        <v>0</v>
      </c>
      <c r="Y25" s="31">
        <v>0</v>
      </c>
      <c r="Z25" s="31">
        <v>0</v>
      </c>
      <c r="AA25" s="31">
        <v>0</v>
      </c>
      <c r="AB25" s="31">
        <f>SUM(Tabla2[[#This Row],[INGRESOS DE FUENTE LOCAL       (comprometido)]:[RECURSOS ESTATALES (comprometido)]])</f>
        <v>260000</v>
      </c>
      <c r="AC25" s="31">
        <v>0</v>
      </c>
      <c r="AD25" s="31">
        <v>0</v>
      </c>
      <c r="AE25" s="31">
        <v>0</v>
      </c>
      <c r="AF25" s="31">
        <v>260000</v>
      </c>
      <c r="AG25" s="31">
        <v>0</v>
      </c>
      <c r="AH25" s="31">
        <f>SUM(Tabla2[[#This Row],[INGRESOS DE FUENTE LOCAL              (devengado)]:[RECURSOS ESTATALES (devengado)]])</f>
        <v>260000</v>
      </c>
      <c r="AI25" s="31">
        <v>0</v>
      </c>
      <c r="AJ25" s="31">
        <v>0</v>
      </c>
      <c r="AK25" s="31">
        <v>0</v>
      </c>
      <c r="AL25" s="31">
        <v>260000</v>
      </c>
      <c r="AM25" s="31">
        <v>0</v>
      </c>
      <c r="AN25" s="31">
        <f>SUM(Tabla2[[#This Row],[INGRESOS DE FUENTE LOCAL                 (ejercido)]:[RECURSOS ESTATALES (ejercido)]])</f>
        <v>260000</v>
      </c>
      <c r="AO25" s="31">
        <v>0</v>
      </c>
      <c r="AP25" s="31">
        <v>0</v>
      </c>
      <c r="AQ25" s="31">
        <v>0</v>
      </c>
      <c r="AR25" s="31">
        <v>260000</v>
      </c>
      <c r="AS25" s="31">
        <v>0</v>
      </c>
      <c r="AT25" s="31">
        <f t="shared" si="0"/>
        <v>260000</v>
      </c>
      <c r="AU25" s="31">
        <v>0</v>
      </c>
      <c r="AV25" s="31">
        <v>0</v>
      </c>
      <c r="AW25" s="31">
        <v>0</v>
      </c>
      <c r="AX25" s="31">
        <v>260000</v>
      </c>
      <c r="AY25" s="31">
        <v>0</v>
      </c>
      <c r="AZ25" s="43"/>
      <c r="BA25" s="31">
        <f>SUM(Tabla3[[#This Row],[INGRESOS DE FUENTE LOCAL                          (por ejercer)]:[RECURSOS ESTATALES        (por ejercer)]])</f>
        <v>0</v>
      </c>
      <c r="BB25" s="31">
        <v>0</v>
      </c>
      <c r="BC25" s="31">
        <v>0</v>
      </c>
      <c r="BD25" s="31">
        <v>0</v>
      </c>
      <c r="BE25" s="31">
        <f>Tabla2[[#This Row],[RECURSOS FEDERALES CONVENIDOS (comprometido)]]-Tabla3[[#This Row],[RECURSOS FEDERALES CONVENIDOS (pagado)]]</f>
        <v>0</v>
      </c>
      <c r="BF25" s="31">
        <v>0</v>
      </c>
    </row>
    <row r="26" spans="1:61" ht="312" customHeight="1" x14ac:dyDescent="0.3">
      <c r="A26" s="61" t="s">
        <v>148</v>
      </c>
      <c r="B26" s="27" t="s">
        <v>109</v>
      </c>
      <c r="C26" s="41" t="s">
        <v>110</v>
      </c>
      <c r="D26" s="27" t="s">
        <v>156</v>
      </c>
      <c r="E26" s="25" t="s">
        <v>115</v>
      </c>
      <c r="F26" s="69" t="s">
        <v>174</v>
      </c>
      <c r="G26" s="41" t="s">
        <v>188</v>
      </c>
      <c r="H26" s="62">
        <v>520</v>
      </c>
      <c r="I26" s="63" t="s">
        <v>116</v>
      </c>
      <c r="J26" s="70">
        <v>61306</v>
      </c>
      <c r="K26" s="26" t="s">
        <v>117</v>
      </c>
      <c r="L26" s="64"/>
      <c r="M26" s="26" t="s">
        <v>118</v>
      </c>
      <c r="N26" s="65" t="s">
        <v>195</v>
      </c>
      <c r="O26" s="31">
        <f>SUM(Tabla2[[#This Row],[INGRESOS DE FUENTE LOCAL                     (aprobado)]:[RECURSOS ESTATALES (aprobado)]])</f>
        <v>515000</v>
      </c>
      <c r="P26" s="31">
        <v>0</v>
      </c>
      <c r="Q26" s="31">
        <v>0</v>
      </c>
      <c r="R26" s="31">
        <v>0</v>
      </c>
      <c r="S26" s="66">
        <v>515000</v>
      </c>
      <c r="T26" s="71">
        <v>0</v>
      </c>
      <c r="U26" s="68"/>
      <c r="V26" s="31">
        <f>SUM(Tabla2[[#This Row],[INGRESOS DE FUENTE LOCAL            (modificado)]:[RECURSOS ESTATALES (modificado)]])</f>
        <v>0</v>
      </c>
      <c r="W26" s="31">
        <f>SUM(Tabla2[[#This Row],[PARTICIPACIONES (modificado)]:[RECURSOS ESTATALES (modificado)]])</f>
        <v>0</v>
      </c>
      <c r="X26" s="31">
        <v>0</v>
      </c>
      <c r="Y26" s="31">
        <v>0</v>
      </c>
      <c r="Z26" s="31">
        <v>0</v>
      </c>
      <c r="AA26" s="31">
        <v>0</v>
      </c>
      <c r="AB26" s="31">
        <f>SUM(Tabla2[[#This Row],[INGRESOS DE FUENTE LOCAL       (comprometido)]:[RECURSOS ESTATALES (comprometido)]])</f>
        <v>515000</v>
      </c>
      <c r="AC26" s="31">
        <v>0</v>
      </c>
      <c r="AD26" s="31">
        <v>0</v>
      </c>
      <c r="AE26" s="31">
        <v>0</v>
      </c>
      <c r="AF26" s="31">
        <v>515000</v>
      </c>
      <c r="AG26" s="31">
        <v>0</v>
      </c>
      <c r="AH26" s="31">
        <f>SUM(Tabla2[[#This Row],[INGRESOS DE FUENTE LOCAL              (devengado)]:[RECURSOS ESTATALES (devengado)]])</f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f>SUM(Tabla2[[#This Row],[INGRESOS DE FUENTE LOCAL                 (ejercido)]:[RECURSOS ESTATALES (ejercido)]])</f>
        <v>0</v>
      </c>
      <c r="AO26" s="31">
        <v>0</v>
      </c>
      <c r="AP26" s="31">
        <v>0</v>
      </c>
      <c r="AQ26" s="31">
        <v>0</v>
      </c>
      <c r="AR26" s="31">
        <v>0</v>
      </c>
      <c r="AS26" s="31">
        <v>0</v>
      </c>
      <c r="AT26" s="31">
        <f t="shared" si="0"/>
        <v>0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43"/>
      <c r="BA26" s="31">
        <f>SUM(Tabla3[[#This Row],[INGRESOS DE FUENTE LOCAL                          (por ejercer)]:[RECURSOS ESTATALES        (por ejercer)]])</f>
        <v>515000</v>
      </c>
      <c r="BB26" s="31">
        <v>0</v>
      </c>
      <c r="BC26" s="31">
        <v>0</v>
      </c>
      <c r="BD26" s="31">
        <v>0</v>
      </c>
      <c r="BE26" s="31">
        <f>Tabla2[[#This Row],[RECURSOS FEDERALES CONVENIDOS (comprometido)]]-Tabla3[[#This Row],[RECURSOS FEDERALES CONVENIDOS (pagado)]]</f>
        <v>515000</v>
      </c>
      <c r="BF26" s="31">
        <v>0</v>
      </c>
    </row>
    <row r="27" spans="1:61" ht="285" customHeight="1" x14ac:dyDescent="0.3">
      <c r="A27" s="61" t="s">
        <v>149</v>
      </c>
      <c r="B27" s="27" t="s">
        <v>109</v>
      </c>
      <c r="C27" s="70" t="s">
        <v>131</v>
      </c>
      <c r="D27" s="27" t="s">
        <v>155</v>
      </c>
      <c r="E27" s="25" t="s">
        <v>115</v>
      </c>
      <c r="F27" s="69" t="s">
        <v>175</v>
      </c>
      <c r="G27" s="41" t="s">
        <v>187</v>
      </c>
      <c r="H27" s="62">
        <v>520</v>
      </c>
      <c r="I27" s="63" t="s">
        <v>116</v>
      </c>
      <c r="J27" s="70">
        <v>61204</v>
      </c>
      <c r="K27" s="26" t="s">
        <v>117</v>
      </c>
      <c r="L27" s="64" t="s">
        <v>206</v>
      </c>
      <c r="M27" s="26" t="s">
        <v>118</v>
      </c>
      <c r="N27" s="65" t="s">
        <v>195</v>
      </c>
      <c r="O27" s="31">
        <f>SUM(Tabla2[[#This Row],[INGRESOS DE FUENTE LOCAL                     (aprobado)]:[RECURSOS ESTATALES (aprobado)]])</f>
        <v>700000</v>
      </c>
      <c r="P27" s="31">
        <v>0</v>
      </c>
      <c r="Q27" s="31">
        <v>0</v>
      </c>
      <c r="R27" s="31">
        <v>0</v>
      </c>
      <c r="S27" s="66">
        <v>700000</v>
      </c>
      <c r="T27" s="71">
        <v>0</v>
      </c>
      <c r="U27" s="72"/>
      <c r="V27" s="31">
        <f>SUM(Tabla2[[#This Row],[INGRESOS DE FUENTE LOCAL            (modificado)]:[RECURSOS ESTATALES (modificado)]])</f>
        <v>0</v>
      </c>
      <c r="W27" s="31">
        <f>SUM(Tabla2[[#This Row],[PARTICIPACIONES (modificado)]:[RECURSOS ESTATALES (modificado)]])</f>
        <v>0</v>
      </c>
      <c r="X27" s="31">
        <v>0</v>
      </c>
      <c r="Y27" s="31">
        <v>0</v>
      </c>
      <c r="Z27" s="31">
        <v>0</v>
      </c>
      <c r="AA27" s="31">
        <v>0</v>
      </c>
      <c r="AB27" s="31">
        <f>SUM(Tabla2[[#This Row],[INGRESOS DE FUENTE LOCAL       (comprometido)]:[RECURSOS ESTATALES (comprometido)]])</f>
        <v>700000</v>
      </c>
      <c r="AC27" s="31">
        <v>0</v>
      </c>
      <c r="AD27" s="31">
        <v>0</v>
      </c>
      <c r="AE27" s="31">
        <v>0</v>
      </c>
      <c r="AF27" s="31">
        <v>700000</v>
      </c>
      <c r="AG27" s="31">
        <v>0</v>
      </c>
      <c r="AH27" s="31">
        <f>SUM(Tabla2[[#This Row],[INGRESOS DE FUENTE LOCAL              (devengado)]:[RECURSOS ESTATALES (devengado)]])</f>
        <v>700000</v>
      </c>
      <c r="AI27" s="31">
        <v>0</v>
      </c>
      <c r="AJ27" s="31">
        <v>0</v>
      </c>
      <c r="AK27" s="31">
        <v>0</v>
      </c>
      <c r="AL27" s="31">
        <v>700000</v>
      </c>
      <c r="AM27" s="31">
        <v>0</v>
      </c>
      <c r="AN27" s="31">
        <f>SUM(Tabla2[[#This Row],[INGRESOS DE FUENTE LOCAL                 (ejercido)]:[RECURSOS ESTATALES (ejercido)]])</f>
        <v>700000</v>
      </c>
      <c r="AO27" s="31">
        <v>0</v>
      </c>
      <c r="AP27" s="31">
        <v>0</v>
      </c>
      <c r="AQ27" s="31">
        <v>0</v>
      </c>
      <c r="AR27" s="31">
        <v>700000</v>
      </c>
      <c r="AS27" s="31">
        <v>0</v>
      </c>
      <c r="AT27" s="31">
        <f t="shared" ref="AT27:AT32" si="1">SUM(AU27:AY27)</f>
        <v>700000</v>
      </c>
      <c r="AU27" s="31">
        <v>0</v>
      </c>
      <c r="AV27" s="31">
        <v>0</v>
      </c>
      <c r="AW27" s="31">
        <v>0</v>
      </c>
      <c r="AX27" s="31">
        <v>700000</v>
      </c>
      <c r="AY27" s="31">
        <v>0</v>
      </c>
      <c r="AZ27" s="43"/>
      <c r="BA27" s="31">
        <f>SUM(Tabla3[[#This Row],[INGRESOS DE FUENTE LOCAL                          (por ejercer)]:[RECURSOS ESTATALES        (por ejercer)]])</f>
        <v>0</v>
      </c>
      <c r="BB27" s="31">
        <v>0</v>
      </c>
      <c r="BC27" s="31">
        <v>0</v>
      </c>
      <c r="BD27" s="31">
        <v>0</v>
      </c>
      <c r="BE27" s="31">
        <f>Tabla2[[#This Row],[RECURSOS FEDERALES CONVENIDOS (comprometido)]]-Tabla3[[#This Row],[RECURSOS FEDERALES CONVENIDOS (pagado)]]</f>
        <v>0</v>
      </c>
      <c r="BF27" s="31">
        <v>0</v>
      </c>
    </row>
    <row r="28" spans="1:61" ht="323.25" customHeight="1" x14ac:dyDescent="0.3">
      <c r="A28" s="61" t="s">
        <v>150</v>
      </c>
      <c r="B28" s="27" t="s">
        <v>109</v>
      </c>
      <c r="C28" s="41" t="s">
        <v>114</v>
      </c>
      <c r="D28" s="27" t="s">
        <v>155</v>
      </c>
      <c r="E28" s="25" t="s">
        <v>115</v>
      </c>
      <c r="F28" s="69" t="s">
        <v>176</v>
      </c>
      <c r="G28" s="41" t="s">
        <v>127</v>
      </c>
      <c r="H28" s="62">
        <v>520</v>
      </c>
      <c r="I28" s="63" t="s">
        <v>116</v>
      </c>
      <c r="J28" s="70">
        <v>61306</v>
      </c>
      <c r="K28" s="26" t="s">
        <v>117</v>
      </c>
      <c r="L28" s="64"/>
      <c r="M28" s="26" t="s">
        <v>118</v>
      </c>
      <c r="N28" s="65" t="s">
        <v>195</v>
      </c>
      <c r="O28" s="31">
        <f>SUM(Tabla2[[#This Row],[INGRESOS DE FUENTE LOCAL                     (aprobado)]:[RECURSOS ESTATALES (aprobado)]])</f>
        <v>780000</v>
      </c>
      <c r="P28" s="31">
        <v>0</v>
      </c>
      <c r="Q28" s="31">
        <v>0</v>
      </c>
      <c r="R28" s="31">
        <v>0</v>
      </c>
      <c r="S28" s="66">
        <v>780000</v>
      </c>
      <c r="T28" s="71">
        <v>0</v>
      </c>
      <c r="U28" s="68"/>
      <c r="V28" s="31">
        <f>SUM(Tabla2[[#This Row],[INGRESOS DE FUENTE LOCAL            (modificado)]:[RECURSOS ESTATALES (modificado)]])</f>
        <v>0</v>
      </c>
      <c r="W28" s="31">
        <f>SUM(Tabla2[[#This Row],[PARTICIPACIONES (modificado)]:[RECURSOS ESTATALES (modificado)]])</f>
        <v>0</v>
      </c>
      <c r="X28" s="31">
        <v>0</v>
      </c>
      <c r="Y28" s="31">
        <v>0</v>
      </c>
      <c r="Z28" s="31">
        <v>0</v>
      </c>
      <c r="AA28" s="31">
        <v>0</v>
      </c>
      <c r="AB28" s="31">
        <f>SUM(Tabla2[[#This Row],[INGRESOS DE FUENTE LOCAL       (comprometido)]:[RECURSOS ESTATALES (comprometido)]])</f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f>SUM(Tabla2[[#This Row],[INGRESOS DE FUENTE LOCAL              (devengado)]:[RECURSOS ESTATALES (devengado)]])</f>
        <v>0</v>
      </c>
      <c r="AI28" s="31">
        <v>0</v>
      </c>
      <c r="AJ28" s="31">
        <v>0</v>
      </c>
      <c r="AK28" s="31">
        <v>0</v>
      </c>
      <c r="AL28" s="31">
        <v>0</v>
      </c>
      <c r="AM28" s="31">
        <v>0</v>
      </c>
      <c r="AN28" s="31">
        <f>SUM(Tabla2[[#This Row],[INGRESOS DE FUENTE LOCAL                 (ejercido)]:[RECURSOS ESTATALES (ejercido)]])</f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f t="shared" si="1"/>
        <v>0</v>
      </c>
      <c r="AU28" s="31">
        <v>0</v>
      </c>
      <c r="AV28" s="31">
        <v>0</v>
      </c>
      <c r="AW28" s="31">
        <v>0</v>
      </c>
      <c r="AX28" s="31">
        <v>0</v>
      </c>
      <c r="AY28" s="31">
        <v>0</v>
      </c>
      <c r="AZ28" s="43"/>
      <c r="BA28" s="31">
        <f>SUM(Tabla3[[#This Row],[INGRESOS DE FUENTE LOCAL                          (por ejercer)]:[RECURSOS ESTATALES        (por ejercer)]])</f>
        <v>0</v>
      </c>
      <c r="BB28" s="31">
        <v>0</v>
      </c>
      <c r="BC28" s="31">
        <v>0</v>
      </c>
      <c r="BD28" s="31">
        <v>0</v>
      </c>
      <c r="BE28" s="31">
        <f>Tabla2[[#This Row],[RECURSOS FEDERALES CONVENIDOS (comprometido)]]-Tabla3[[#This Row],[RECURSOS FEDERALES CONVENIDOS (pagado)]]</f>
        <v>0</v>
      </c>
      <c r="BF28" s="31">
        <v>0</v>
      </c>
    </row>
    <row r="29" spans="1:61" ht="401.25" customHeight="1" x14ac:dyDescent="0.3">
      <c r="A29" s="61" t="s">
        <v>151</v>
      </c>
      <c r="B29" s="41" t="s">
        <v>109</v>
      </c>
      <c r="C29" s="41" t="s">
        <v>109</v>
      </c>
      <c r="D29" s="27" t="s">
        <v>155</v>
      </c>
      <c r="E29" s="25" t="s">
        <v>115</v>
      </c>
      <c r="F29" s="69" t="s">
        <v>177</v>
      </c>
      <c r="G29" s="41" t="s">
        <v>184</v>
      </c>
      <c r="H29" s="62">
        <v>520</v>
      </c>
      <c r="I29" s="63" t="s">
        <v>116</v>
      </c>
      <c r="J29" s="70">
        <v>61605</v>
      </c>
      <c r="K29" s="26" t="s">
        <v>117</v>
      </c>
      <c r="L29" s="64"/>
      <c r="M29" s="26" t="s">
        <v>118</v>
      </c>
      <c r="N29" s="65" t="s">
        <v>195</v>
      </c>
      <c r="O29" s="31">
        <f>SUM(Tabla2[[#This Row],[INGRESOS DE FUENTE LOCAL                     (aprobado)]:[RECURSOS ESTATALES (aprobado)]])</f>
        <v>600000</v>
      </c>
      <c r="P29" s="31">
        <v>0</v>
      </c>
      <c r="Q29" s="31">
        <v>0</v>
      </c>
      <c r="R29" s="31">
        <v>0</v>
      </c>
      <c r="S29" s="66">
        <v>600000</v>
      </c>
      <c r="T29" s="71">
        <v>0</v>
      </c>
      <c r="U29" s="72"/>
      <c r="V29" s="31">
        <f>SUM(Tabla2[[#This Row],[INGRESOS DE FUENTE LOCAL            (modificado)]:[RECURSOS ESTATALES (modificado)]])</f>
        <v>0</v>
      </c>
      <c r="W29" s="31">
        <f>SUM(Tabla2[[#This Row],[PARTICIPACIONES (modificado)]:[RECURSOS ESTATALES (modificado)]])</f>
        <v>0</v>
      </c>
      <c r="X29" s="31">
        <v>0</v>
      </c>
      <c r="Y29" s="31">
        <v>0</v>
      </c>
      <c r="Z29" s="31">
        <v>0</v>
      </c>
      <c r="AA29" s="31">
        <v>0</v>
      </c>
      <c r="AB29" s="31">
        <f>SUM(Tabla2[[#This Row],[INGRESOS DE FUENTE LOCAL       (comprometido)]:[RECURSOS ESTATALES (comprometido)]])</f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f>SUM(Tabla2[[#This Row],[INGRESOS DE FUENTE LOCAL              (devengado)]:[RECURSOS ESTATALES (devengado)]])</f>
        <v>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f>SUM(Tabla2[[#This Row],[INGRESOS DE FUENTE LOCAL                 (ejercido)]:[RECURSOS ESTATALES (ejercido)]])</f>
        <v>0</v>
      </c>
      <c r="AO29" s="31">
        <v>0</v>
      </c>
      <c r="AP29" s="31">
        <v>0</v>
      </c>
      <c r="AQ29" s="31">
        <v>0</v>
      </c>
      <c r="AR29" s="31">
        <v>0</v>
      </c>
      <c r="AS29" s="31">
        <v>0</v>
      </c>
      <c r="AT29" s="31">
        <f t="shared" si="1"/>
        <v>0</v>
      </c>
      <c r="AU29" s="31">
        <v>0</v>
      </c>
      <c r="AV29" s="31">
        <v>0</v>
      </c>
      <c r="AW29" s="31">
        <v>0</v>
      </c>
      <c r="AX29" s="31">
        <v>0</v>
      </c>
      <c r="AY29" s="31">
        <v>0</v>
      </c>
      <c r="AZ29" s="43"/>
      <c r="BA29" s="31">
        <f>SUM(Tabla3[[#This Row],[INGRESOS DE FUENTE LOCAL                          (por ejercer)]:[RECURSOS ESTATALES        (por ejercer)]])</f>
        <v>0</v>
      </c>
      <c r="BB29" s="31">
        <v>0</v>
      </c>
      <c r="BC29" s="31">
        <v>0</v>
      </c>
      <c r="BD29" s="31">
        <v>0</v>
      </c>
      <c r="BE29" s="31">
        <f>Tabla2[[#This Row],[RECURSOS FEDERALES CONVENIDOS (comprometido)]]-Tabla3[[#This Row],[RECURSOS FEDERALES CONVENIDOS (pagado)]]</f>
        <v>0</v>
      </c>
      <c r="BF29" s="31">
        <v>0</v>
      </c>
    </row>
    <row r="30" spans="1:61" ht="344.25" customHeight="1" x14ac:dyDescent="0.3">
      <c r="A30" s="61" t="s">
        <v>152</v>
      </c>
      <c r="B30" s="41" t="s">
        <v>109</v>
      </c>
      <c r="C30" s="41" t="s">
        <v>114</v>
      </c>
      <c r="D30" s="27" t="s">
        <v>155</v>
      </c>
      <c r="E30" s="25" t="s">
        <v>115</v>
      </c>
      <c r="F30" s="69" t="s">
        <v>176</v>
      </c>
      <c r="G30" s="41" t="s">
        <v>127</v>
      </c>
      <c r="H30" s="62">
        <v>520</v>
      </c>
      <c r="I30" s="63" t="s">
        <v>116</v>
      </c>
      <c r="J30" s="70">
        <v>61605</v>
      </c>
      <c r="K30" s="26" t="s">
        <v>117</v>
      </c>
      <c r="L30" s="64"/>
      <c r="M30" s="26" t="s">
        <v>118</v>
      </c>
      <c r="N30" s="65" t="s">
        <v>195</v>
      </c>
      <c r="O30" s="31">
        <f>SUM(Tabla2[[#This Row],[INGRESOS DE FUENTE LOCAL                     (aprobado)]:[RECURSOS ESTATALES (aprobado)]])</f>
        <v>1090000</v>
      </c>
      <c r="P30" s="31">
        <v>0</v>
      </c>
      <c r="Q30" s="31">
        <v>0</v>
      </c>
      <c r="R30" s="31">
        <v>0</v>
      </c>
      <c r="S30" s="66">
        <v>1090000</v>
      </c>
      <c r="T30" s="71">
        <v>0</v>
      </c>
      <c r="U30" s="42"/>
      <c r="V30" s="31">
        <f>SUM(Tabla2[[#This Row],[INGRESOS DE FUENTE LOCAL            (modificado)]:[RECURSOS ESTATALES (modificado)]])</f>
        <v>0</v>
      </c>
      <c r="W30" s="31">
        <f>SUM(Tabla2[[#This Row],[PARTICIPACIONES (modificado)]:[RECURSOS ESTATALES (modificado)]])</f>
        <v>0</v>
      </c>
      <c r="X30" s="31">
        <v>0</v>
      </c>
      <c r="Y30" s="31">
        <v>0</v>
      </c>
      <c r="Z30" s="31">
        <v>0</v>
      </c>
      <c r="AA30" s="31">
        <v>0</v>
      </c>
      <c r="AB30" s="31">
        <f>SUM(Tabla2[[#This Row],[INGRESOS DE FUENTE LOCAL       (comprometido)]:[RECURSOS ESTATALES (comprometido)]])</f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f>SUM(Tabla2[[#This Row],[INGRESOS DE FUENTE LOCAL              (devengado)]:[RECURSOS ESTATALES (devengado)]])</f>
        <v>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f>SUM(Tabla2[[#This Row],[INGRESOS DE FUENTE LOCAL                 (ejercido)]:[RECURSOS ESTATALES (ejercido)]])</f>
        <v>0</v>
      </c>
      <c r="AO30" s="31">
        <v>0</v>
      </c>
      <c r="AP30" s="31">
        <v>0</v>
      </c>
      <c r="AQ30" s="31">
        <v>0</v>
      </c>
      <c r="AR30" s="31">
        <v>0</v>
      </c>
      <c r="AS30" s="31">
        <v>0</v>
      </c>
      <c r="AT30" s="31">
        <f t="shared" si="1"/>
        <v>0</v>
      </c>
      <c r="AU30" s="31">
        <v>0</v>
      </c>
      <c r="AV30" s="31">
        <v>0</v>
      </c>
      <c r="AW30" s="31">
        <v>0</v>
      </c>
      <c r="AX30" s="31">
        <v>0</v>
      </c>
      <c r="AY30" s="31">
        <v>0</v>
      </c>
      <c r="AZ30" s="43"/>
      <c r="BA30" s="31">
        <f>SUM(Tabla3[[#This Row],[INGRESOS DE FUENTE LOCAL                          (por ejercer)]:[RECURSOS ESTATALES        (por ejercer)]])</f>
        <v>0</v>
      </c>
      <c r="BB30" s="31">
        <v>0</v>
      </c>
      <c r="BC30" s="31">
        <v>0</v>
      </c>
      <c r="BD30" s="31">
        <v>0</v>
      </c>
      <c r="BE30" s="31">
        <f>Tabla2[[#This Row],[RECURSOS FEDERALES CONVENIDOS (comprometido)]]-Tabla3[[#This Row],[RECURSOS FEDERALES CONVENIDOS (pagado)]]</f>
        <v>0</v>
      </c>
      <c r="BF30" s="31">
        <v>0</v>
      </c>
    </row>
    <row r="31" spans="1:61" ht="383.25" customHeight="1" x14ac:dyDescent="0.3">
      <c r="A31" s="61" t="s">
        <v>153</v>
      </c>
      <c r="B31" s="41" t="s">
        <v>109</v>
      </c>
      <c r="C31" s="41" t="s">
        <v>109</v>
      </c>
      <c r="D31" s="27" t="s">
        <v>156</v>
      </c>
      <c r="E31" s="25" t="s">
        <v>115</v>
      </c>
      <c r="F31" s="69" t="s">
        <v>177</v>
      </c>
      <c r="G31" s="41" t="s">
        <v>184</v>
      </c>
      <c r="H31" s="62">
        <v>520</v>
      </c>
      <c r="I31" s="63" t="s">
        <v>116</v>
      </c>
      <c r="J31" s="70">
        <v>61306</v>
      </c>
      <c r="K31" s="26" t="s">
        <v>117</v>
      </c>
      <c r="L31" s="64"/>
      <c r="M31" s="26" t="s">
        <v>118</v>
      </c>
      <c r="N31" s="65" t="s">
        <v>195</v>
      </c>
      <c r="O31" s="31">
        <f>SUM(Tabla2[[#This Row],[INGRESOS DE FUENTE LOCAL                     (aprobado)]:[RECURSOS ESTATALES (aprobado)]])</f>
        <v>270000</v>
      </c>
      <c r="P31" s="31">
        <v>0</v>
      </c>
      <c r="Q31" s="31">
        <v>0</v>
      </c>
      <c r="R31" s="31">
        <v>0</v>
      </c>
      <c r="S31" s="66">
        <v>270000</v>
      </c>
      <c r="T31" s="71">
        <v>0</v>
      </c>
      <c r="U31" s="42"/>
      <c r="V31" s="31">
        <f>SUM(Tabla2[[#This Row],[INGRESOS DE FUENTE LOCAL            (modificado)]:[RECURSOS ESTATALES (modificado)]])</f>
        <v>0</v>
      </c>
      <c r="W31" s="31">
        <f>SUM(Tabla2[[#This Row],[PARTICIPACIONES (modificado)]:[RECURSOS ESTATALES (modificado)]])</f>
        <v>0</v>
      </c>
      <c r="X31" s="31">
        <v>0</v>
      </c>
      <c r="Y31" s="31">
        <v>0</v>
      </c>
      <c r="Z31" s="31">
        <v>0</v>
      </c>
      <c r="AA31" s="31">
        <v>0</v>
      </c>
      <c r="AB31" s="31">
        <f>SUM(Tabla2[[#This Row],[INGRESOS DE FUENTE LOCAL       (comprometido)]:[RECURSOS ESTATALES (comprometido)]])</f>
        <v>270000</v>
      </c>
      <c r="AC31" s="31">
        <v>0</v>
      </c>
      <c r="AD31" s="31">
        <v>0</v>
      </c>
      <c r="AE31" s="31">
        <v>0</v>
      </c>
      <c r="AF31" s="31">
        <v>270000</v>
      </c>
      <c r="AG31" s="31">
        <v>0</v>
      </c>
      <c r="AH31" s="31">
        <f>SUM(Tabla2[[#This Row],[INGRESOS DE FUENTE LOCAL              (devengado)]:[RECURSOS ESTATALES (devengado)]])</f>
        <v>0</v>
      </c>
      <c r="AI31" s="31">
        <v>0</v>
      </c>
      <c r="AJ31" s="31">
        <v>0</v>
      </c>
      <c r="AK31" s="31">
        <v>0</v>
      </c>
      <c r="AL31" s="31">
        <v>0</v>
      </c>
      <c r="AM31" s="31">
        <v>0</v>
      </c>
      <c r="AN31" s="31">
        <f>SUM(Tabla2[[#This Row],[INGRESOS DE FUENTE LOCAL                 (ejercido)]:[RECURSOS ESTATALES (ejercido)]])</f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f t="shared" si="1"/>
        <v>0</v>
      </c>
      <c r="AU31" s="31">
        <v>0</v>
      </c>
      <c r="AV31" s="31">
        <v>0</v>
      </c>
      <c r="AW31" s="31">
        <v>0</v>
      </c>
      <c r="AX31" s="31">
        <v>0</v>
      </c>
      <c r="AY31" s="31">
        <v>0</v>
      </c>
      <c r="AZ31" s="43"/>
      <c r="BA31" s="31">
        <f>SUM(Tabla3[[#This Row],[INGRESOS DE FUENTE LOCAL                          (por ejercer)]:[RECURSOS ESTATALES        (por ejercer)]])</f>
        <v>270000</v>
      </c>
      <c r="BB31" s="31">
        <v>0</v>
      </c>
      <c r="BC31" s="31">
        <v>0</v>
      </c>
      <c r="BD31" s="31">
        <v>0</v>
      </c>
      <c r="BE31" s="31">
        <f>Tabla2[[#This Row],[RECURSOS FEDERALES CONVENIDOS (comprometido)]]-Tabla3[[#This Row],[RECURSOS FEDERALES CONVENIDOS (pagado)]]</f>
        <v>270000</v>
      </c>
      <c r="BF31" s="31">
        <v>0</v>
      </c>
    </row>
    <row r="32" spans="1:61" ht="408.75" customHeight="1" x14ac:dyDescent="0.3">
      <c r="A32" s="61" t="s">
        <v>154</v>
      </c>
      <c r="B32" s="41" t="s">
        <v>109</v>
      </c>
      <c r="C32" s="41" t="s">
        <v>109</v>
      </c>
      <c r="D32" s="27" t="s">
        <v>156</v>
      </c>
      <c r="E32" s="25" t="s">
        <v>115</v>
      </c>
      <c r="F32" s="69" t="s">
        <v>178</v>
      </c>
      <c r="G32" s="41" t="s">
        <v>184</v>
      </c>
      <c r="H32" s="40" t="s">
        <v>191</v>
      </c>
      <c r="I32" s="40" t="s">
        <v>192</v>
      </c>
      <c r="J32" s="70">
        <v>61605</v>
      </c>
      <c r="K32" s="26" t="s">
        <v>117</v>
      </c>
      <c r="L32" s="64" t="s">
        <v>206</v>
      </c>
      <c r="M32" s="26" t="s">
        <v>118</v>
      </c>
      <c r="N32" s="78"/>
      <c r="O32" s="31">
        <f>SUM(Tabla2[[#This Row],[INGRESOS DE FUENTE LOCAL                     (aprobado)]:[RECURSOS ESTATALES (aprobado)]])</f>
        <v>0</v>
      </c>
      <c r="P32" s="31">
        <v>0</v>
      </c>
      <c r="Q32" s="31">
        <v>0</v>
      </c>
      <c r="R32" s="31">
        <v>0</v>
      </c>
      <c r="S32" s="66">
        <v>0</v>
      </c>
      <c r="T32" s="71">
        <v>0</v>
      </c>
      <c r="U32" s="65" t="s">
        <v>197</v>
      </c>
      <c r="V32" s="31">
        <f>SUM(Tabla2[[#This Row],[INGRESOS DE FUENTE LOCAL            (modificado)]:[RECURSOS ESTATALES (modificado)]])</f>
        <v>317500</v>
      </c>
      <c r="W32" s="31">
        <v>0</v>
      </c>
      <c r="X32" s="31">
        <v>0</v>
      </c>
      <c r="Y32" s="31">
        <v>0</v>
      </c>
      <c r="Z32" s="31">
        <v>317500</v>
      </c>
      <c r="AA32" s="91">
        <v>0</v>
      </c>
      <c r="AB32" s="31">
        <f>SUM(Tabla2[[#This Row],[INGRESOS DE FUENTE LOCAL       (comprometido)]:[RECURSOS ESTATALES (comprometido)]])</f>
        <v>317182.5</v>
      </c>
      <c r="AC32" s="31">
        <v>0</v>
      </c>
      <c r="AD32" s="31">
        <v>0</v>
      </c>
      <c r="AE32" s="31">
        <v>0</v>
      </c>
      <c r="AF32" s="31">
        <v>317182.5</v>
      </c>
      <c r="AG32" s="31">
        <v>0</v>
      </c>
      <c r="AH32" s="31">
        <f>SUM(Tabla2[[#This Row],[INGRESOS DE FUENTE LOCAL              (devengado)]:[RECURSOS ESTATALES (devengado)]])</f>
        <v>317182.5</v>
      </c>
      <c r="AI32" s="31">
        <v>0</v>
      </c>
      <c r="AJ32" s="31">
        <v>0</v>
      </c>
      <c r="AK32" s="31">
        <v>0</v>
      </c>
      <c r="AL32" s="31">
        <v>317182.5</v>
      </c>
      <c r="AM32" s="31">
        <v>0</v>
      </c>
      <c r="AN32" s="31">
        <f>SUM(Tabla2[[#This Row],[INGRESOS DE FUENTE LOCAL                 (ejercido)]:[RECURSOS ESTATALES (ejercido)]])</f>
        <v>317182.5</v>
      </c>
      <c r="AO32" s="31">
        <v>0</v>
      </c>
      <c r="AP32" s="31">
        <v>0</v>
      </c>
      <c r="AQ32" s="31">
        <v>0</v>
      </c>
      <c r="AR32" s="31">
        <v>317182.5</v>
      </c>
      <c r="AS32" s="31">
        <v>0</v>
      </c>
      <c r="AT32" s="31">
        <f t="shared" si="1"/>
        <v>317182.5</v>
      </c>
      <c r="AU32" s="31">
        <v>0</v>
      </c>
      <c r="AV32" s="31">
        <v>0</v>
      </c>
      <c r="AW32" s="31">
        <v>0</v>
      </c>
      <c r="AX32" s="31">
        <v>317182.5</v>
      </c>
      <c r="AY32" s="31">
        <v>0</v>
      </c>
      <c r="AZ32" s="43"/>
      <c r="BA32" s="31">
        <f>SUM(Tabla3[[#This Row],[INGRESOS DE FUENTE LOCAL                          (por ejercer)]:[RECURSOS ESTATALES        (por ejercer)]])</f>
        <v>0</v>
      </c>
      <c r="BB32" s="31">
        <v>0</v>
      </c>
      <c r="BC32" s="31">
        <v>0</v>
      </c>
      <c r="BD32" s="31">
        <v>0</v>
      </c>
      <c r="BE32" s="31">
        <f>Tabla2[[#This Row],[RECURSOS FEDERALES CONVENIDOS (comprometido)]]-Tabla3[[#This Row],[RECURSOS FEDERALES CONVENIDOS (pagado)]]</f>
        <v>0</v>
      </c>
      <c r="BF32" s="31">
        <f>Tabla2[[#This Row],[RECURSOS ESTATALES (comprometido)]]-Tabla3[[#This Row],[RECURSOS ESTATALES (pagado)]]</f>
        <v>0</v>
      </c>
    </row>
    <row r="33" spans="1:61" ht="148.5" x14ac:dyDescent="0.3">
      <c r="A33" s="61" t="s">
        <v>203</v>
      </c>
      <c r="B33" s="41" t="s">
        <v>109</v>
      </c>
      <c r="C33" s="41" t="s">
        <v>112</v>
      </c>
      <c r="D33" s="41" t="s">
        <v>155</v>
      </c>
      <c r="E33" s="76" t="s">
        <v>115</v>
      </c>
      <c r="F33" s="77" t="s">
        <v>201</v>
      </c>
      <c r="G33" s="40" t="s">
        <v>202</v>
      </c>
      <c r="H33" s="62">
        <v>520</v>
      </c>
      <c r="I33" s="63" t="s">
        <v>116</v>
      </c>
      <c r="J33" s="70">
        <v>61305</v>
      </c>
      <c r="K33" s="26" t="s">
        <v>117</v>
      </c>
      <c r="L33" s="64" t="s">
        <v>206</v>
      </c>
      <c r="M33" s="78" t="s">
        <v>118</v>
      </c>
      <c r="N33" s="78"/>
      <c r="O33" s="31">
        <f>SUM(Tabla2[[#This Row],[INGRESOS DE FUENTE LOCAL                     (aprobado)]:[RECURSOS ESTATALES (aprobado)]])</f>
        <v>0</v>
      </c>
      <c r="P33" s="31">
        <v>0</v>
      </c>
      <c r="Q33" s="31">
        <v>0</v>
      </c>
      <c r="R33" s="31">
        <v>0</v>
      </c>
      <c r="S33" s="79"/>
      <c r="T33" s="71">
        <v>0</v>
      </c>
      <c r="U33" s="81" t="s">
        <v>205</v>
      </c>
      <c r="V33" s="31">
        <f>SUM(Tabla2[[#This Row],[INGRESOS DE FUENTE LOCAL            (modificado)]:[RECURSOS ESTATALES (modificado)]])</f>
        <v>1132014.3999999999</v>
      </c>
      <c r="W33" s="31">
        <v>0</v>
      </c>
      <c r="X33" s="31">
        <v>0</v>
      </c>
      <c r="Y33" s="31">
        <v>0</v>
      </c>
      <c r="Z33" s="66">
        <v>1132014.3999999999</v>
      </c>
      <c r="AA33" s="31">
        <v>0</v>
      </c>
      <c r="AB33" s="31">
        <f>SUM(Tabla2[[#This Row],[INGRESOS DE FUENTE LOCAL       (comprometido)]:[RECURSOS ESTATALES (comprometido)]])</f>
        <v>0</v>
      </c>
      <c r="AC33" s="31">
        <v>0</v>
      </c>
      <c r="AD33" s="31">
        <v>0</v>
      </c>
      <c r="AE33" s="31">
        <v>0</v>
      </c>
      <c r="AF33" s="31">
        <f>Tabla2[[#This Row],[RECURSOS FEDERALES CONVENIDOS (aprobado)]]</f>
        <v>0</v>
      </c>
      <c r="AG33" s="31">
        <v>0</v>
      </c>
      <c r="AH33" s="80">
        <f>SUM(Tabla2[[#This Row],[INGRESOS DE FUENTE LOCAL              (devengado)]:[RECURSOS ESTATALES (devengado)]])</f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f>SUM(Tabla2[[#This Row],[INGRESOS DE FUENTE LOCAL                 (ejercido)]:[RECURSOS ESTATALES (ejercido)]])</f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f>SUM(AU33:AY33)</f>
        <v>0</v>
      </c>
      <c r="AU33" s="31">
        <v>0</v>
      </c>
      <c r="AV33" s="31">
        <f>SUM(AV8:AV32)</f>
        <v>0</v>
      </c>
      <c r="AW33" s="31">
        <f>SUM(AW8:AW32)</f>
        <v>0</v>
      </c>
      <c r="AX33" s="31">
        <v>0</v>
      </c>
      <c r="AY33" s="31">
        <v>0</v>
      </c>
      <c r="AZ33" s="43"/>
      <c r="BA33" s="31">
        <f>BA32</f>
        <v>0</v>
      </c>
      <c r="BB33" s="31">
        <f>SUM(BB8:BB32)</f>
        <v>0</v>
      </c>
      <c r="BC33" s="31">
        <f>SUM(BC8:BC32)</f>
        <v>0</v>
      </c>
      <c r="BD33" s="31">
        <f>SUM(BD8:BD32)</f>
        <v>0</v>
      </c>
      <c r="BE33" s="31">
        <v>0</v>
      </c>
      <c r="BF33" s="31">
        <f>Tabla2[[#This Row],[RECURSOS ESTATALES (comprometido)]]-Tabla3[[#This Row],[RECURSOS ESTATALES (pagado)]]</f>
        <v>0</v>
      </c>
    </row>
    <row r="34" spans="1:61" x14ac:dyDescent="0.3">
      <c r="A34" s="29"/>
      <c r="B34" s="25"/>
      <c r="C34" s="25"/>
      <c r="D34" s="25"/>
      <c r="E34" s="25"/>
      <c r="F34" s="25"/>
      <c r="G34" s="73"/>
      <c r="H34" s="73"/>
      <c r="I34" s="73"/>
      <c r="J34" s="87"/>
      <c r="K34" s="26"/>
      <c r="L34" s="25"/>
      <c r="M34" s="74"/>
      <c r="N34" s="74"/>
      <c r="O34" s="31">
        <f t="shared" ref="O34:T34" si="2">SUM(O8:O33)</f>
        <v>20402111</v>
      </c>
      <c r="P34" s="31">
        <f t="shared" si="2"/>
        <v>0</v>
      </c>
      <c r="Q34" s="31">
        <f t="shared" si="2"/>
        <v>0</v>
      </c>
      <c r="R34" s="31">
        <f t="shared" si="2"/>
        <v>0</v>
      </c>
      <c r="S34" s="31">
        <f t="shared" si="2"/>
        <v>15829648</v>
      </c>
      <c r="T34" s="31">
        <f t="shared" si="2"/>
        <v>4572463</v>
      </c>
      <c r="U34" s="30"/>
      <c r="V34" s="31">
        <f t="shared" ref="V34:BF34" si="3">SUM(V8:V33)</f>
        <v>1461238.68</v>
      </c>
      <c r="W34" s="31">
        <f t="shared" si="3"/>
        <v>0</v>
      </c>
      <c r="X34" s="31">
        <f t="shared" si="3"/>
        <v>0</v>
      </c>
      <c r="Y34" s="31">
        <f t="shared" si="3"/>
        <v>0</v>
      </c>
      <c r="Z34" s="31">
        <f t="shared" si="3"/>
        <v>1449514.4</v>
      </c>
      <c r="AA34" s="31">
        <f t="shared" si="3"/>
        <v>11724.280000000028</v>
      </c>
      <c r="AB34" s="31">
        <f t="shared" si="3"/>
        <v>10435116.74</v>
      </c>
      <c r="AC34" s="31">
        <f t="shared" si="3"/>
        <v>0</v>
      </c>
      <c r="AD34" s="31">
        <f t="shared" si="3"/>
        <v>0</v>
      </c>
      <c r="AE34" s="31">
        <f t="shared" si="3"/>
        <v>0</v>
      </c>
      <c r="AF34" s="31">
        <f t="shared" si="3"/>
        <v>10220116.74</v>
      </c>
      <c r="AG34" s="31">
        <f t="shared" si="3"/>
        <v>215000</v>
      </c>
      <c r="AH34" s="31">
        <f t="shared" si="3"/>
        <v>9435116.7400000002</v>
      </c>
      <c r="AI34" s="31">
        <f>SUM(AI8:AI33)</f>
        <v>0</v>
      </c>
      <c r="AJ34" s="31">
        <f t="shared" si="3"/>
        <v>0</v>
      </c>
      <c r="AK34" s="31">
        <f t="shared" si="3"/>
        <v>0</v>
      </c>
      <c r="AL34" s="31">
        <f t="shared" si="3"/>
        <v>9435116.7400000002</v>
      </c>
      <c r="AM34" s="31">
        <f t="shared" si="3"/>
        <v>0</v>
      </c>
      <c r="AN34" s="31">
        <f t="shared" si="3"/>
        <v>9435116.7400000002</v>
      </c>
      <c r="AO34" s="31">
        <f t="shared" si="3"/>
        <v>0</v>
      </c>
      <c r="AP34" s="31">
        <f t="shared" si="3"/>
        <v>0</v>
      </c>
      <c r="AQ34" s="31">
        <f t="shared" si="3"/>
        <v>0</v>
      </c>
      <c r="AR34" s="31">
        <f t="shared" si="3"/>
        <v>9435116.7400000002</v>
      </c>
      <c r="AS34" s="31">
        <f t="shared" si="3"/>
        <v>0</v>
      </c>
      <c r="AT34" s="31">
        <f t="shared" si="3"/>
        <v>8461817.7300000004</v>
      </c>
      <c r="AU34" s="31">
        <f t="shared" si="3"/>
        <v>0</v>
      </c>
      <c r="AV34" s="31">
        <f t="shared" si="3"/>
        <v>0</v>
      </c>
      <c r="AW34" s="31">
        <f t="shared" si="3"/>
        <v>0</v>
      </c>
      <c r="AX34" s="31">
        <f t="shared" si="3"/>
        <v>8461817.7300000004</v>
      </c>
      <c r="AY34" s="31">
        <f t="shared" si="3"/>
        <v>0</v>
      </c>
      <c r="AZ34" s="31">
        <f t="shared" si="3"/>
        <v>0</v>
      </c>
      <c r="BA34" s="31">
        <f t="shared" si="3"/>
        <v>1973299.01</v>
      </c>
      <c r="BB34" s="31">
        <f t="shared" si="3"/>
        <v>0</v>
      </c>
      <c r="BC34" s="31">
        <f t="shared" si="3"/>
        <v>0</v>
      </c>
      <c r="BD34" s="31">
        <f t="shared" si="3"/>
        <v>0</v>
      </c>
      <c r="BE34" s="31">
        <f t="shared" si="3"/>
        <v>1758299.01</v>
      </c>
      <c r="BF34" s="31">
        <f t="shared" si="3"/>
        <v>215000</v>
      </c>
    </row>
    <row r="35" spans="1:61" x14ac:dyDescent="0.3">
      <c r="A35" s="5" t="s">
        <v>70</v>
      </c>
      <c r="B35" s="8"/>
      <c r="C35" s="8"/>
      <c r="D35" s="8"/>
      <c r="E35" s="8"/>
      <c r="F35" s="8"/>
      <c r="G35" s="8"/>
      <c r="H35" s="8"/>
      <c r="I35" s="8"/>
      <c r="K35" s="8"/>
      <c r="L35" s="8"/>
      <c r="M35" s="8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V35" s="49"/>
      <c r="AW35" s="49"/>
      <c r="AX35" s="49"/>
      <c r="AY35" s="49"/>
      <c r="AZ35" s="50"/>
      <c r="BA35" s="49"/>
      <c r="BB35" s="49"/>
      <c r="BC35" s="49"/>
      <c r="BD35" s="49"/>
      <c r="BE35" s="49"/>
      <c r="BF35" s="51"/>
      <c r="BG35" s="48"/>
      <c r="BH35" s="48"/>
      <c r="BI35" s="48"/>
    </row>
    <row r="36" spans="1:61" x14ac:dyDescent="0.3">
      <c r="A36" s="46" t="s">
        <v>198</v>
      </c>
      <c r="B36" s="45"/>
      <c r="C36" s="46"/>
      <c r="D36" s="46"/>
      <c r="E36" s="46"/>
      <c r="F36" s="46"/>
      <c r="G36" s="46"/>
      <c r="H36" s="46"/>
      <c r="J36" s="88"/>
      <c r="K36" s="46"/>
      <c r="L36" s="46"/>
      <c r="M36" s="46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9"/>
      <c r="AW36" s="49"/>
      <c r="AX36" s="49"/>
      <c r="AY36" s="49"/>
      <c r="AZ36" s="50"/>
      <c r="BA36" s="49"/>
      <c r="BB36" s="49"/>
      <c r="BC36" s="49"/>
      <c r="BD36" s="49"/>
      <c r="BE36" s="49"/>
      <c r="BF36" s="51"/>
      <c r="BG36" s="48"/>
      <c r="BH36" s="48"/>
      <c r="BI36" s="48"/>
    </row>
    <row r="37" spans="1:61" x14ac:dyDescent="0.3">
      <c r="A37" s="46" t="s">
        <v>199</v>
      </c>
      <c r="B37" s="52"/>
      <c r="C37" s="46"/>
      <c r="D37" s="46"/>
      <c r="E37" s="46"/>
      <c r="F37" s="46"/>
      <c r="G37" s="46"/>
      <c r="H37" s="46"/>
      <c r="J37" s="88"/>
      <c r="K37" s="46"/>
      <c r="L37" s="46"/>
      <c r="M37" s="46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8"/>
      <c r="BH37" s="48"/>
      <c r="BI37" s="48"/>
    </row>
    <row r="38" spans="1:61" x14ac:dyDescent="0.3">
      <c r="A38" s="46" t="s">
        <v>200</v>
      </c>
      <c r="B38" s="52"/>
      <c r="C38" s="46"/>
      <c r="D38" s="46"/>
      <c r="E38" s="46"/>
      <c r="F38" s="46"/>
      <c r="G38" s="46"/>
      <c r="H38" s="46"/>
      <c r="J38" s="88"/>
      <c r="K38" s="46"/>
      <c r="L38" s="46"/>
      <c r="M38" s="46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53"/>
      <c r="AW38" s="53"/>
      <c r="AX38" s="53"/>
      <c r="AY38" s="53"/>
      <c r="AZ38" s="48"/>
      <c r="BA38" s="48"/>
      <c r="BB38" s="48"/>
      <c r="BC38" s="48"/>
      <c r="BD38" s="48"/>
      <c r="BE38" s="48"/>
      <c r="BF38" s="48"/>
      <c r="BG38" s="48"/>
      <c r="BH38" s="48"/>
      <c r="BI38" s="48"/>
    </row>
    <row r="39" spans="1:61" x14ac:dyDescent="0.3">
      <c r="A39" s="44"/>
      <c r="B39" s="52"/>
      <c r="C39" s="82"/>
      <c r="D39" s="46"/>
      <c r="E39" s="46"/>
      <c r="F39" s="46"/>
      <c r="G39" s="46"/>
      <c r="H39" s="46"/>
      <c r="I39" s="46"/>
      <c r="J39" s="88"/>
      <c r="K39" s="46"/>
      <c r="L39" s="46"/>
      <c r="M39" s="46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53"/>
      <c r="AW39" s="53"/>
      <c r="AX39" s="53"/>
      <c r="AY39" s="53"/>
      <c r="AZ39" s="48"/>
      <c r="BA39" s="48"/>
      <c r="BB39" s="48"/>
      <c r="BC39" s="48"/>
      <c r="BD39" s="48"/>
      <c r="BE39" s="48"/>
      <c r="BF39" s="48"/>
      <c r="BG39" s="48"/>
      <c r="BH39" s="48"/>
      <c r="BI39" s="48"/>
    </row>
    <row r="40" spans="1:61" x14ac:dyDescent="0.3">
      <c r="A40" s="44"/>
      <c r="B40" s="52"/>
      <c r="C40" s="46"/>
      <c r="D40" s="46"/>
      <c r="E40" s="46"/>
      <c r="F40" s="46"/>
      <c r="G40" s="46"/>
      <c r="H40" s="46"/>
      <c r="I40" s="46"/>
      <c r="J40" s="88"/>
      <c r="K40" s="46"/>
      <c r="L40" s="46"/>
      <c r="M40" s="46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53"/>
      <c r="AW40" s="53"/>
      <c r="AX40" s="53"/>
      <c r="AY40" s="53"/>
      <c r="AZ40" s="48"/>
      <c r="BA40" s="48"/>
      <c r="BB40" s="48"/>
      <c r="BC40" s="48"/>
      <c r="BD40" s="48"/>
      <c r="BE40" s="48"/>
      <c r="BF40" s="48"/>
      <c r="BG40" s="48"/>
      <c r="BH40" s="48"/>
      <c r="BI40" s="48"/>
    </row>
    <row r="41" spans="1:61" x14ac:dyDescent="0.3">
      <c r="A41" s="54"/>
      <c r="B41" s="55" t="s">
        <v>126</v>
      </c>
      <c r="C41" s="55"/>
      <c r="D41" s="46"/>
      <c r="E41" s="46"/>
      <c r="F41" s="46"/>
      <c r="G41" s="46"/>
      <c r="H41" s="46"/>
      <c r="I41" s="46"/>
      <c r="J41" s="88"/>
      <c r="K41" s="46"/>
      <c r="L41" s="46"/>
      <c r="M41" s="46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53"/>
      <c r="AW41" s="53"/>
      <c r="AX41" s="53"/>
      <c r="AY41" s="53"/>
      <c r="AZ41" s="48"/>
      <c r="BA41" s="48"/>
      <c r="BB41" s="48"/>
      <c r="BC41" s="48"/>
      <c r="BD41" s="48"/>
      <c r="BE41" s="48"/>
      <c r="BF41" s="48"/>
      <c r="BG41" s="48"/>
      <c r="BH41" s="48"/>
      <c r="BI41" s="48"/>
    </row>
    <row r="42" spans="1:6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88"/>
      <c r="K42" s="46"/>
      <c r="L42" s="46"/>
      <c r="M42" s="46"/>
      <c r="N42" s="47"/>
      <c r="O42" s="47"/>
      <c r="P42" s="47"/>
      <c r="Q42" s="47"/>
      <c r="R42" s="47"/>
      <c r="S42" s="47"/>
      <c r="T42" s="47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7"/>
      <c r="AG42" s="57"/>
      <c r="AH42" s="57"/>
      <c r="AI42" s="57"/>
      <c r="AJ42" s="57"/>
      <c r="AK42" s="57"/>
      <c r="AL42" s="57"/>
      <c r="AM42" s="57"/>
      <c r="AN42" s="58"/>
      <c r="AO42" s="58"/>
      <c r="AP42" s="58"/>
      <c r="AQ42" s="58"/>
      <c r="AR42" s="58"/>
      <c r="AS42" s="58"/>
      <c r="AT42" s="58"/>
      <c r="AU42" s="58"/>
      <c r="AV42" s="53"/>
      <c r="AW42" s="53"/>
      <c r="AX42" s="53"/>
      <c r="AY42" s="53"/>
      <c r="AZ42" s="48"/>
      <c r="BA42" s="48"/>
      <c r="BB42" s="48"/>
      <c r="BC42" s="48"/>
      <c r="BD42" s="48"/>
      <c r="BE42" s="48"/>
      <c r="BF42" s="48"/>
      <c r="BG42" s="48"/>
      <c r="BH42" s="48"/>
      <c r="BI42" s="48"/>
    </row>
    <row r="43" spans="1:61" x14ac:dyDescent="0.3">
      <c r="A43" s="107" t="s">
        <v>123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8" t="s">
        <v>123</v>
      </c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O43" s="59"/>
      <c r="AP43" s="59"/>
      <c r="AQ43" s="59"/>
      <c r="AR43" s="59"/>
      <c r="AT43" s="59" t="s">
        <v>123</v>
      </c>
      <c r="AU43" s="59"/>
      <c r="AV43" s="53"/>
      <c r="AW43" s="53"/>
      <c r="AX43" s="53"/>
      <c r="AY43" s="53"/>
      <c r="AZ43" s="48"/>
      <c r="BA43" s="48"/>
      <c r="BB43" s="48"/>
      <c r="BC43" s="48"/>
      <c r="BD43" s="48"/>
      <c r="BE43" s="48"/>
      <c r="BF43" s="48"/>
      <c r="BG43" s="48"/>
      <c r="BH43" s="48"/>
      <c r="BI43" s="48"/>
    </row>
    <row r="44" spans="1:61" x14ac:dyDescent="0.3">
      <c r="A44" s="107" t="s">
        <v>122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8" t="s">
        <v>124</v>
      </c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O44" s="60"/>
      <c r="AP44" s="60"/>
      <c r="AR44" s="60"/>
      <c r="AT44" s="60" t="s">
        <v>125</v>
      </c>
      <c r="AU44" s="60"/>
      <c r="AV44" s="32"/>
      <c r="AW44" s="32"/>
      <c r="AX44" s="32"/>
      <c r="AY44" s="32"/>
    </row>
    <row r="45" spans="1:61" x14ac:dyDescent="0.3">
      <c r="A45" s="106" t="s">
        <v>121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9" t="s">
        <v>71</v>
      </c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O45" s="39"/>
      <c r="AP45" s="39"/>
      <c r="AQ45" s="39"/>
      <c r="AR45" s="39"/>
      <c r="AT45" s="99" t="s">
        <v>212</v>
      </c>
      <c r="AU45" s="99"/>
      <c r="AV45" s="32"/>
      <c r="AW45" s="32"/>
      <c r="AX45" s="32"/>
      <c r="AY45" s="32"/>
    </row>
    <row r="46" spans="1:61" x14ac:dyDescent="0.3">
      <c r="A46" s="5"/>
      <c r="B46" s="4"/>
      <c r="C46" s="34"/>
      <c r="D46" s="34"/>
      <c r="E46" s="34"/>
      <c r="F46" s="4"/>
      <c r="G46" s="34"/>
      <c r="H46" s="34"/>
      <c r="I46" s="34"/>
      <c r="J46" s="89"/>
      <c r="K46" s="34"/>
      <c r="L46" s="5"/>
      <c r="M46" s="5"/>
      <c r="N46" s="35"/>
      <c r="O46" s="4"/>
      <c r="P46" s="4"/>
      <c r="Q46" s="4"/>
      <c r="R46" s="4"/>
      <c r="S46" s="4"/>
      <c r="T46" s="35"/>
      <c r="U46" s="4"/>
      <c r="V46" s="4"/>
      <c r="W46" s="4"/>
      <c r="X46" s="4"/>
      <c r="Y46" s="36"/>
      <c r="Z46" s="36"/>
      <c r="AA46" s="34"/>
      <c r="AB46" s="36"/>
      <c r="AC46" s="36"/>
      <c r="AD46" s="36"/>
      <c r="AE46" s="36"/>
      <c r="AF46" s="4"/>
      <c r="AG46" s="4"/>
      <c r="AH46" s="4"/>
      <c r="AI46" s="4"/>
      <c r="AJ46" s="4"/>
      <c r="AK46" s="4"/>
      <c r="AL46" s="4"/>
      <c r="AM46" s="4"/>
      <c r="AO46" s="39"/>
      <c r="AP46" s="39"/>
      <c r="AQ46" s="39"/>
      <c r="AR46" s="39"/>
      <c r="AT46" s="99" t="s">
        <v>105</v>
      </c>
      <c r="AU46" s="99"/>
      <c r="AV46" s="32"/>
      <c r="AW46" s="32"/>
      <c r="AX46" s="32"/>
      <c r="AY46" s="32"/>
    </row>
    <row r="47" spans="1:61" x14ac:dyDescent="0.3">
      <c r="B47" s="15"/>
      <c r="C47" s="15"/>
      <c r="D47" s="15"/>
      <c r="E47" s="15"/>
      <c r="F47" s="15"/>
      <c r="G47" s="15"/>
      <c r="H47" s="15"/>
      <c r="I47" s="15"/>
      <c r="J47" s="9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15"/>
      <c r="AO47" s="15"/>
      <c r="AP47" s="15"/>
      <c r="AQ47" s="15"/>
      <c r="AR47" s="15"/>
      <c r="AS47" s="15"/>
      <c r="AT47" s="15"/>
      <c r="AU47" s="15"/>
      <c r="AV47" s="32"/>
      <c r="AW47" s="32"/>
      <c r="AX47" s="32"/>
      <c r="AY47" s="32"/>
    </row>
    <row r="48" spans="1:61" x14ac:dyDescent="0.3">
      <c r="A48" s="15" t="s">
        <v>72</v>
      </c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V48" s="32"/>
      <c r="AW48" s="32"/>
      <c r="AX48" s="32"/>
      <c r="AY48" s="32"/>
    </row>
    <row r="49" spans="1:39" x14ac:dyDescent="0.3"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x14ac:dyDescent="0.3"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2" spans="1:39" x14ac:dyDescent="0.3">
      <c r="A52" s="4" t="s">
        <v>0</v>
      </c>
    </row>
    <row r="53" spans="1:39" x14ac:dyDescent="0.3">
      <c r="A53" s="104" t="s">
        <v>73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6"/>
    </row>
    <row r="54" spans="1:39" x14ac:dyDescent="0.3">
      <c r="A54" s="17" t="s">
        <v>74</v>
      </c>
      <c r="B54" s="18"/>
    </row>
    <row r="55" spans="1:39" x14ac:dyDescent="0.3">
      <c r="A55" s="19" t="s">
        <v>108</v>
      </c>
      <c r="B55" s="20"/>
    </row>
    <row r="56" spans="1:39" x14ac:dyDescent="0.3">
      <c r="A56" s="2" t="s">
        <v>98</v>
      </c>
    </row>
    <row r="58" spans="1:39" ht="24.75" customHeight="1" x14ac:dyDescent="0.3"/>
  </sheetData>
  <mergeCells count="18">
    <mergeCell ref="A53:P53"/>
    <mergeCell ref="AB6:AG6"/>
    <mergeCell ref="AH6:AM6"/>
    <mergeCell ref="A45:T45"/>
    <mergeCell ref="A44:T44"/>
    <mergeCell ref="A43:T43"/>
    <mergeCell ref="U44:AM44"/>
    <mergeCell ref="U43:AM43"/>
    <mergeCell ref="U45:AM45"/>
    <mergeCell ref="AN6:AS6"/>
    <mergeCell ref="AT6:AY6"/>
    <mergeCell ref="AZ6:BF6"/>
    <mergeCell ref="A6:E6"/>
    <mergeCell ref="F6:G6"/>
    <mergeCell ref="H6:I6"/>
    <mergeCell ref="J6:M6"/>
    <mergeCell ref="N6:T6"/>
    <mergeCell ref="U6:AA6"/>
  </mergeCells>
  <pageMargins left="0.25" right="0.25" top="0.75" bottom="0.75" header="0.3" footer="0.3"/>
  <pageSetup paperSize="5" scale="50" orientation="landscape" r:id="rId1"/>
  <headerFooter>
    <oddFooter>&amp;R&amp;P/&amp;N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="110" zoomScaleNormal="110" workbookViewId="0">
      <selection activeCell="B24" sqref="B24"/>
    </sheetView>
  </sheetViews>
  <sheetFormatPr baseColWidth="10" defaultColWidth="9.33203125" defaultRowHeight="12.75" x14ac:dyDescent="0.2"/>
  <cols>
    <col min="1" max="1" width="7.5" style="1" customWidth="1"/>
    <col min="2" max="2" width="143" style="1" customWidth="1"/>
    <col min="3" max="16384" width="9.33203125" style="1"/>
  </cols>
  <sheetData>
    <row r="1" spans="1:2" ht="29.25" customHeight="1" x14ac:dyDescent="0.2">
      <c r="A1" s="110" t="s">
        <v>107</v>
      </c>
      <c r="B1" s="110"/>
    </row>
    <row r="2" spans="1:2" ht="9.75" customHeight="1" x14ac:dyDescent="0.2">
      <c r="A2" s="21" t="s">
        <v>75</v>
      </c>
      <c r="B2" s="22" t="s">
        <v>76</v>
      </c>
    </row>
    <row r="3" spans="1:2" ht="26.25" customHeight="1" x14ac:dyDescent="0.2">
      <c r="A3" s="23">
        <v>-1</v>
      </c>
      <c r="B3" s="24" t="s">
        <v>77</v>
      </c>
    </row>
    <row r="4" spans="1:2" ht="26.25" customHeight="1" x14ac:dyDescent="0.2">
      <c r="A4" s="23">
        <v>-2</v>
      </c>
      <c r="B4" s="24" t="s">
        <v>78</v>
      </c>
    </row>
    <row r="5" spans="1:2" ht="11.1" customHeight="1" x14ac:dyDescent="0.2">
      <c r="A5" s="23">
        <v>-3</v>
      </c>
      <c r="B5" s="24" t="s">
        <v>79</v>
      </c>
    </row>
    <row r="6" spans="1:2" ht="9.9499999999999993" customHeight="1" x14ac:dyDescent="0.2">
      <c r="A6" s="23">
        <v>-4</v>
      </c>
      <c r="B6" s="24" t="s">
        <v>80</v>
      </c>
    </row>
    <row r="7" spans="1:2" ht="11.1" customHeight="1" x14ac:dyDescent="0.2">
      <c r="A7" s="23">
        <v>-5</v>
      </c>
      <c r="B7" s="24" t="s">
        <v>81</v>
      </c>
    </row>
    <row r="8" spans="1:2" ht="11.25" customHeight="1" x14ac:dyDescent="0.2">
      <c r="A8" s="23">
        <v>-6</v>
      </c>
      <c r="B8" s="24" t="s">
        <v>82</v>
      </c>
    </row>
    <row r="9" spans="1:2" ht="11.25" customHeight="1" x14ac:dyDescent="0.2">
      <c r="A9" s="23">
        <v>-7</v>
      </c>
      <c r="B9" s="24" t="s">
        <v>99</v>
      </c>
    </row>
    <row r="10" spans="1:2" ht="11.25" customHeight="1" x14ac:dyDescent="0.2">
      <c r="A10" s="23">
        <v>-8</v>
      </c>
      <c r="B10" s="24" t="s">
        <v>83</v>
      </c>
    </row>
    <row r="11" spans="1:2" ht="11.25" customHeight="1" x14ac:dyDescent="0.2">
      <c r="A11" s="23">
        <v>-9</v>
      </c>
      <c r="B11" s="24" t="s">
        <v>100</v>
      </c>
    </row>
    <row r="12" spans="1:2" ht="11.25" customHeight="1" x14ac:dyDescent="0.2">
      <c r="A12" s="23">
        <v>-10</v>
      </c>
      <c r="B12" s="24" t="s">
        <v>84</v>
      </c>
    </row>
    <row r="13" spans="1:2" ht="12" customHeight="1" x14ac:dyDescent="0.2">
      <c r="A13" s="23">
        <v>-11</v>
      </c>
      <c r="B13" s="24" t="s">
        <v>85</v>
      </c>
    </row>
    <row r="14" spans="1:2" ht="12.75" customHeight="1" x14ac:dyDescent="0.2">
      <c r="A14" s="23">
        <v>-12</v>
      </c>
      <c r="B14" s="24" t="s">
        <v>86</v>
      </c>
    </row>
    <row r="15" spans="1:2" ht="12" customHeight="1" x14ac:dyDescent="0.2">
      <c r="A15" s="23">
        <v>-13</v>
      </c>
      <c r="B15" s="24" t="s">
        <v>87</v>
      </c>
    </row>
    <row r="16" spans="1:2" ht="12" customHeight="1" x14ac:dyDescent="0.2">
      <c r="A16" s="23">
        <v>-14</v>
      </c>
      <c r="B16" s="24" t="s">
        <v>101</v>
      </c>
    </row>
    <row r="17" spans="1:2" ht="12" customHeight="1" x14ac:dyDescent="0.2">
      <c r="A17" s="23">
        <v>-15</v>
      </c>
      <c r="B17" s="24" t="s">
        <v>88</v>
      </c>
    </row>
    <row r="18" spans="1:2" ht="15.75" customHeight="1" x14ac:dyDescent="0.2">
      <c r="A18" s="23">
        <v>-16</v>
      </c>
      <c r="B18" s="24" t="s">
        <v>89</v>
      </c>
    </row>
    <row r="19" spans="1:2" ht="26.25" customHeight="1" x14ac:dyDescent="0.2">
      <c r="A19" s="23">
        <v>-17</v>
      </c>
      <c r="B19" s="24" t="s">
        <v>90</v>
      </c>
    </row>
    <row r="20" spans="1:2" ht="37.5" customHeight="1" x14ac:dyDescent="0.2">
      <c r="A20" s="23">
        <v>-18</v>
      </c>
      <c r="B20" s="24" t="s">
        <v>102</v>
      </c>
    </row>
    <row r="21" spans="1:2" ht="24" customHeight="1" x14ac:dyDescent="0.2">
      <c r="A21" s="23">
        <v>-19</v>
      </c>
      <c r="B21" s="24" t="s">
        <v>91</v>
      </c>
    </row>
    <row r="22" spans="1:2" ht="26.25" customHeight="1" x14ac:dyDescent="0.2">
      <c r="A22" s="23">
        <v>-20</v>
      </c>
      <c r="B22" s="24" t="s">
        <v>92</v>
      </c>
    </row>
    <row r="23" spans="1:2" ht="24.75" customHeight="1" x14ac:dyDescent="0.2">
      <c r="A23" s="23">
        <v>-21</v>
      </c>
      <c r="B23" s="24" t="s">
        <v>93</v>
      </c>
    </row>
    <row r="24" spans="1:2" ht="23.25" customHeight="1" x14ac:dyDescent="0.2">
      <c r="A24" s="23">
        <v>-22</v>
      </c>
      <c r="B24" s="24" t="s">
        <v>94</v>
      </c>
    </row>
    <row r="25" spans="1:2" ht="12" customHeight="1" x14ac:dyDescent="0.2">
      <c r="A25" s="23">
        <v>-23</v>
      </c>
      <c r="B25" s="24" t="s">
        <v>95</v>
      </c>
    </row>
    <row r="26" spans="1:2" ht="11.25" customHeight="1" x14ac:dyDescent="0.2">
      <c r="A26" s="23">
        <v>-24</v>
      </c>
      <c r="B26" s="24" t="s">
        <v>103</v>
      </c>
    </row>
    <row r="27" spans="1:2" ht="12.75" customHeight="1" x14ac:dyDescent="0.2">
      <c r="A27" s="23">
        <v>-25</v>
      </c>
      <c r="B27" s="24" t="s">
        <v>104</v>
      </c>
    </row>
    <row r="28" spans="1:2" ht="11.25" customHeight="1" x14ac:dyDescent="0.2">
      <c r="A28" s="23">
        <v>-26</v>
      </c>
      <c r="B28" s="24" t="s">
        <v>96</v>
      </c>
    </row>
    <row r="29" spans="1:2" ht="12.95" customHeight="1" x14ac:dyDescent="0.2">
      <c r="A29" s="23">
        <v>-27</v>
      </c>
      <c r="B29" s="24" t="s">
        <v>97</v>
      </c>
    </row>
  </sheetData>
  <mergeCells count="1">
    <mergeCell ref="A1:B1"/>
  </mergeCells>
  <pageMargins left="0.23622047244094491" right="0.1574803149606299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2</vt:lpstr>
      <vt:lpstr>Instructivo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TESORERIA</cp:lastModifiedBy>
  <cp:lastPrinted>2024-07-17T19:47:14Z</cp:lastPrinted>
  <dcterms:created xsi:type="dcterms:W3CDTF">2022-03-15T19:26:16Z</dcterms:created>
  <dcterms:modified xsi:type="dcterms:W3CDTF">2024-07-23T17:40:47Z</dcterms:modified>
</cp:coreProperties>
</file>